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я\рая\2023\"/>
    </mc:Choice>
  </mc:AlternateContent>
  <bookViews>
    <workbookView xWindow="0" yWindow="0" windowWidth="28800" windowHeight="12435" activeTab="1"/>
  </bookViews>
  <sheets>
    <sheet name="Лист1" sheetId="1" r:id="rId1"/>
    <sheet name="Лист2" sheetId="2" r:id="rId2"/>
  </sheets>
  <definedNames>
    <definedName name="_xlnm.Print_Area" localSheetId="0">Лист1!$A$1:$H$329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2" i="1" l="1"/>
  <c r="G182" i="1"/>
  <c r="F225" i="1" l="1"/>
  <c r="G15" i="2" s="1"/>
  <c r="G17" i="2" s="1"/>
  <c r="G225" i="1"/>
  <c r="H15" i="2" s="1"/>
  <c r="H17" i="2" s="1"/>
  <c r="F86" i="1"/>
  <c r="G86" i="1"/>
  <c r="F209" i="1" l="1"/>
  <c r="F181" i="1" s="1"/>
  <c r="G209" i="1"/>
  <c r="G181" i="1" s="1"/>
  <c r="F149" i="1" l="1"/>
  <c r="G31" i="2" s="1"/>
  <c r="G149" i="1"/>
  <c r="H31" i="2" s="1"/>
  <c r="F91" i="1"/>
  <c r="G91" i="1"/>
  <c r="F90" i="1"/>
  <c r="G90" i="1"/>
  <c r="F84" i="1"/>
  <c r="G84" i="1"/>
  <c r="F83" i="1"/>
  <c r="G83" i="1"/>
  <c r="F82" i="1"/>
  <c r="G82" i="1"/>
  <c r="F81" i="1"/>
  <c r="F79" i="1"/>
  <c r="G79" i="1"/>
  <c r="H32" i="2" l="1"/>
  <c r="G32" i="2"/>
  <c r="G107" i="1"/>
  <c r="F107" i="1"/>
  <c r="E225" i="1"/>
  <c r="F15" i="2" s="1"/>
  <c r="F17" i="2" l="1"/>
  <c r="F97" i="1"/>
  <c r="G97" i="1"/>
  <c r="E97" i="1"/>
  <c r="E149" i="1"/>
  <c r="F31" i="2" s="1"/>
  <c r="F32" i="2" s="1"/>
  <c r="E299" i="1"/>
  <c r="F20" i="2" s="1"/>
  <c r="F21" i="2" s="1"/>
  <c r="F36" i="2" l="1"/>
  <c r="F38" i="2" s="1"/>
  <c r="F299" i="1"/>
  <c r="G20" i="2" s="1"/>
  <c r="G299" i="1"/>
  <c r="H20" i="2" s="1"/>
  <c r="H21" i="2" l="1"/>
  <c r="H36" i="2"/>
  <c r="H40" i="2" s="1"/>
  <c r="G21" i="2"/>
  <c r="G36" i="2"/>
  <c r="G39" i="2" s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E35" i="1"/>
  <c r="E36" i="1"/>
  <c r="E37" i="1"/>
  <c r="E38" i="1"/>
  <c r="E39" i="1"/>
  <c r="E40" i="1"/>
  <c r="E34" i="1"/>
  <c r="F62" i="1"/>
  <c r="G62" i="1"/>
  <c r="F63" i="1"/>
  <c r="G63" i="1"/>
  <c r="E63" i="1"/>
  <c r="E62" i="1"/>
  <c r="F60" i="1"/>
  <c r="G60" i="1"/>
  <c r="E60" i="1"/>
  <c r="E80" i="1"/>
  <c r="F80" i="1"/>
  <c r="G80" i="1"/>
  <c r="E81" i="1"/>
  <c r="E82" i="1"/>
  <c r="E83" i="1"/>
  <c r="E84" i="1"/>
  <c r="E85" i="1"/>
  <c r="F85" i="1"/>
  <c r="G85" i="1"/>
  <c r="E86" i="1"/>
  <c r="E87" i="1"/>
  <c r="F87" i="1"/>
  <c r="G87" i="1"/>
  <c r="E88" i="1"/>
  <c r="F88" i="1"/>
  <c r="G88" i="1"/>
  <c r="E89" i="1"/>
  <c r="F89" i="1"/>
  <c r="G89" i="1"/>
  <c r="E90" i="1"/>
  <c r="E91" i="1"/>
  <c r="E79" i="1"/>
  <c r="F257" i="1"/>
  <c r="G257" i="1"/>
  <c r="E257" i="1"/>
  <c r="E19" i="1" s="1"/>
  <c r="E18" i="1" s="1"/>
  <c r="F15" i="1"/>
  <c r="G15" i="1"/>
  <c r="E182" i="1"/>
  <c r="E209" i="1"/>
  <c r="F28" i="1"/>
  <c r="F26" i="1" s="1"/>
  <c r="G28" i="1"/>
  <c r="G26" i="1" s="1"/>
  <c r="E28" i="1"/>
  <c r="E26" i="1" s="1"/>
  <c r="G32" i="1" l="1"/>
  <c r="F32" i="1"/>
  <c r="F75" i="1"/>
  <c r="G81" i="1"/>
  <c r="G75" i="1" s="1"/>
  <c r="E75" i="1"/>
  <c r="E32" i="1"/>
  <c r="F59" i="1"/>
  <c r="E107" i="1"/>
  <c r="G19" i="1"/>
  <c r="G18" i="1" s="1"/>
  <c r="F19" i="1"/>
  <c r="F18" i="1" s="1"/>
  <c r="E59" i="1"/>
  <c r="E181" i="1"/>
  <c r="G59" i="1"/>
  <c r="F12" i="1"/>
  <c r="F11" i="1" s="1"/>
  <c r="F7" i="1" s="1"/>
  <c r="E15" i="1" l="1"/>
  <c r="B331" i="1"/>
  <c r="F31" i="1"/>
  <c r="G31" i="1"/>
  <c r="G12" i="1"/>
  <c r="G11" i="1" s="1"/>
  <c r="G7" i="1" s="1"/>
  <c r="G6" i="1" s="1"/>
  <c r="E12" i="1"/>
  <c r="G5" i="2"/>
  <c r="G14" i="2" s="1"/>
  <c r="H5" i="2"/>
  <c r="H14" i="2" s="1"/>
  <c r="F5" i="2"/>
  <c r="F14" i="2" s="1"/>
  <c r="E31" i="1"/>
  <c r="E7" i="1" s="1"/>
  <c r="E11" i="1" l="1"/>
  <c r="F6" i="1"/>
  <c r="E6" i="1"/>
</calcChain>
</file>

<file path=xl/sharedStrings.xml><?xml version="1.0" encoding="utf-8"?>
<sst xmlns="http://schemas.openxmlformats.org/spreadsheetml/2006/main" count="531" uniqueCount="144">
  <si>
    <t>Наименование показателя</t>
  </si>
  <si>
    <t>Код строки</t>
  </si>
  <si>
    <t>Сумма</t>
  </si>
  <si>
    <t>за пределами планового периода</t>
  </si>
  <si>
    <t>x</t>
  </si>
  <si>
    <t>Доходы, всего: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</si>
  <si>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</si>
  <si>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</si>
  <si>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</si>
  <si>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</si>
  <si>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</si>
  <si>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</si>
  <si>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</si>
  <si>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целевые субсидии</t>
  </si>
  <si>
    <t>субсидии на осуществление капитальных вложений</t>
  </si>
  <si>
    <t>прочие доходы, всего</t>
  </si>
  <si>
    <t>доходы от операций с активами, всего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</si>
  <si>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</si>
  <si>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</si>
  <si>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</si>
  <si>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</si>
  <si>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</si>
  <si>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</si>
  <si>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</si>
  <si>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</si>
  <si>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</si>
  <si>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</si>
  <si>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</si>
  <si>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расходы на выплаты военнослужащим и сотрудникам, имеющим специальные звания, зависящие от размера денежного довольствия</t>
  </si>
  <si>
    <t>х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</si>
  <si>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</si>
  <si>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</si>
  <si>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</si>
  <si>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</si>
  <si>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</si>
  <si>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</si>
  <si>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</si>
  <si>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</si>
  <si>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иные выплаты населению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</si>
  <si>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</si>
  <si>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</si>
  <si>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</si>
  <si>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</si>
  <si>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</si>
  <si>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</si>
  <si>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</si>
  <si>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</si>
  <si>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</si>
  <si>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</si>
  <si>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</si>
  <si>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</si>
  <si>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</si>
  <si>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закупку научно-исследовательских и опытно-конструкторских работ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</si>
  <si>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</si>
  <si>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</si>
  <si>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капитальные вложения в объекты государственной (муниципальной) собственности, всего</t>
  </si>
  <si>
    <t>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</si>
  <si>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</si>
  <si>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>возврат в бюджет средств субсидии</t>
  </si>
  <si>
    <t>Расходы за счет собственных средств, всего, всего</t>
  </si>
  <si>
    <t>Расходы за счет средств субсидий на финансовое обеспечение муниципального задания, всего</t>
  </si>
  <si>
    <t>Расходы за счет целевых субсидий (иные цели), всего</t>
  </si>
  <si>
    <t>N п/п</t>
  </si>
  <si>
    <t>Коды строк</t>
  </si>
  <si>
    <t>Год начала закупки</t>
  </si>
  <si>
    <t>1.1.</t>
  </si>
  <si>
    <t>1.2.</t>
  </si>
  <si>
    <t>1.3.</t>
  </si>
  <si>
    <t>в соответствии с Федеральным законом N 44-ФЗ</t>
  </si>
  <si>
    <t>26310.1</t>
  </si>
  <si>
    <t>в соответствии с Федеральным законом N 223-ФЗ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</si>
  <si>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</si>
  <si>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</si>
  <si>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</si>
  <si>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</si>
  <si>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</si>
  <si>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</si>
  <si>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</si>
  <si>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26421.1</t>
  </si>
  <si>
    <t>1.4.2.2.</t>
  </si>
  <si>
    <t>1.4.3.</t>
  </si>
  <si>
    <t>26430.1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</si>
  <si>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</si>
  <si>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</si>
  <si>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</si>
  <si>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</si>
  <si>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</si>
  <si>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</si>
  <si>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</si>
  <si>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26451.1</t>
  </si>
  <si>
    <t>1.4.5.2.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</si>
  <si>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</si>
  <si>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</si>
  <si>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</si>
  <si>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</si>
  <si>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         родительская плата</t>
  </si>
  <si>
    <t>1.4.1.</t>
  </si>
  <si>
    <t>4.1.</t>
  </si>
  <si>
    <t xml:space="preserve">Код по бюджетной класификации Российской Федерации </t>
  </si>
  <si>
    <t xml:space="preserve">Выплаты на закупку товаров, работ, услуг, всего </t>
  </si>
  <si>
    <r>
      <t xml:space="preserve">по контрактам (договорам), заключенным до начала текущего финансового года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 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</si>
  <si>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 </t>
    </r>
  </si>
  <si>
    <r>
      <t xml:space="preserve">по контрактам (договорам), заключенным до начала текущего финансового года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</t>
    </r>
  </si>
  <si>
    <t>1.3.1</t>
  </si>
  <si>
    <t>1.3.2.</t>
  </si>
  <si>
    <r>
      <t xml:space="preserve">по контрактам (договорам), планируемым к заключению в соответствующем финансовом году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</t>
    </r>
  </si>
  <si>
    <r>
      <t xml:space="preserve">в соответствии с Федеральным </t>
    </r>
    <r>
      <rPr>
        <sz val="11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N 223-ФЗ</t>
    </r>
  </si>
  <si>
    <r>
      <t xml:space="preserve">в соответствии с Федеральным </t>
    </r>
    <r>
      <rPr>
        <sz val="11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N 223-ФЗ </t>
    </r>
  </si>
  <si>
    <t>за счет субсидий, предоставляемых на осуществление капитальных вложений</t>
  </si>
  <si>
    <t>из них :</t>
  </si>
  <si>
    <r>
      <t xml:space="preserve">Итого по контрактам, планируемым к заключению в соответствующем финансовом году в соответствии с Федеральным </t>
    </r>
    <r>
      <rPr>
        <sz val="11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N 44-ФЗ, по соответствующему году закупки</t>
    </r>
  </si>
  <si>
    <t xml:space="preserve">Раздел 2. Сведения по выплатам на закупки товаров, работ, услуг 
</t>
  </si>
  <si>
    <t>Раздел 1. Поступления и выплаты</t>
  </si>
  <si>
    <t>Код по бюджетной классификации Российской Федерации</t>
  </si>
  <si>
    <t xml:space="preserve">Аналитический код </t>
  </si>
  <si>
    <t xml:space="preserve">Остаток средств на начало текущего финансового года </t>
  </si>
  <si>
    <t>Остаток средств на конец текущего финансового года</t>
  </si>
  <si>
    <t xml:space="preserve">прочие поступления, всего </t>
  </si>
  <si>
    <t>расходы на закупку товаров, работ, услуг, всего</t>
  </si>
  <si>
    <t xml:space="preserve">Выплаты, уменьшающие доход, всего </t>
  </si>
  <si>
    <t xml:space="preserve">налог на прибыль </t>
  </si>
  <si>
    <t xml:space="preserve">налог на добавленную стоимость </t>
  </si>
  <si>
    <t xml:space="preserve">прочие налоги, уменьшающие доход </t>
  </si>
  <si>
    <t xml:space="preserve">Прочие выплаты, всего </t>
  </si>
  <si>
    <t xml:space="preserve">расходы на закупку товаров, работ, услуг, всего </t>
  </si>
  <si>
    <t>налог на прибыль</t>
  </si>
  <si>
    <t>Выплаты, уменьшающие доход, всего</t>
  </si>
  <si>
    <t>Руководитель учреждения</t>
  </si>
  <si>
    <t>(должность)</t>
  </si>
  <si>
    <t>(подпись)</t>
  </si>
  <si>
    <t>(расшифровка подписи)</t>
  </si>
  <si>
    <t xml:space="preserve">  (уполномоченное лицо учреждения)</t>
  </si>
  <si>
    <t xml:space="preserve">    Исполнитель  ___________  _____________ ___________________ </t>
  </si>
  <si>
    <t>_________________________</t>
  </si>
  <si>
    <t xml:space="preserve">                               (должность)   (подпись)         (фамилия, инициалы) </t>
  </si>
  <si>
    <t>(телефон)</t>
  </si>
  <si>
    <t>закупка энергетических ресурсов</t>
  </si>
  <si>
    <t xml:space="preserve">    "30" декабря 2022 г.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</si>
  <si>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</si>
  <si>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</si>
  <si>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</si>
  <si>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на 2023г. текущий финансовый год</t>
  </si>
  <si>
    <t>на 2024г. первый год планового периода</t>
  </si>
  <si>
    <t>на 2025г. второй год планового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</si>
</sst>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4"/>
    </xf>
    <xf numFmtId="0" fontId="2" fillId="0" borderId="1" xfId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6"/>
    </xf>
    <xf numFmtId="0" fontId="2" fillId="0" borderId="1" xfId="1" applyFont="1" applyBorder="1" applyAlignment="1">
      <alignment horizontal="left" vertical="center" wrapText="1" indent="4"/>
    </xf>
    <xf numFmtId="0" fontId="3" fillId="0" borderId="0" xfId="0" applyFont="1"/>
    <xf numFmtId="0" fontId="2" fillId="0" borderId="1" xfId="1" applyFont="1" applyBorder="1" applyAlignment="1">
      <alignment horizontal="left" vertical="center" wrapText="1" indent="6"/>
    </xf>
    <xf numFmtId="0" fontId="3" fillId="0" borderId="1" xfId="0" applyFont="1" applyBorder="1" applyAlignment="1">
      <alignment horizontal="justify" vertical="center" wrapText="1"/>
    </xf>
    <xf numFmtId="0" fontId="2" fillId="0" borderId="1" xfId="1" applyFont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1" xfId="0" applyFont="1" applyFill="1" applyBorder="1" applyAlignment="1">
      <alignment horizontal="left" vertical="center" wrapText="1" indent="4"/>
    </xf>
    <xf numFmtId="0" fontId="3" fillId="3" borderId="1" xfId="0" applyFont="1" applyFill="1" applyBorder="1" applyAlignment="1">
      <alignment horizontal="left" vertical="center" wrapText="1" indent="4"/>
    </xf>
    <xf numFmtId="0" fontId="3" fillId="3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 indent="4"/>
    </xf>
    <xf numFmtId="4" fontId="3" fillId="0" borderId="1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6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 indent="2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0" fillId="0" borderId="6" xfId="0" applyBorder="1"/>
    <xf numFmtId="0" fontId="6" fillId="0" borderId="0" xfId="0" applyFont="1" applyAlignment="1">
      <alignment vertical="center"/>
    </xf>
    <xf numFmtId="0" fontId="3" fillId="0" borderId="6" xfId="0" applyFont="1" applyBorder="1" applyAlignment="1">
      <alignment horizontal="center"/>
    </xf>
    <xf numFmtId="4" fontId="3" fillId="0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indent="6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4"/>
    </xf>
    <xf numFmtId="0" fontId="3" fillId="3" borderId="5" xfId="0" applyFont="1" applyFill="1" applyBorder="1" applyAlignment="1">
      <alignment horizontal="left" vertical="center" wrapText="1" indent="4"/>
    </xf>
    <xf numFmtId="0" fontId="3" fillId="3" borderId="3" xfId="0" applyFont="1" applyFill="1" applyBorder="1" applyAlignment="1">
      <alignment horizontal="left" vertical="center" wrapText="1" indent="4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6248D6842E7230B2946C50C40810EA338DB5CF0843A7D860E6C1CBACEF02116C89239D3F79A862E1DF0DFE64363Du7J" TargetMode="External"/><Relationship Id="rId3" Type="http://schemas.openxmlformats.org/officeDocument/2006/relationships/hyperlink" Target="consultantplus://offline/ref=6248D6842E7230B2946C50C40810EA338DB6C90A46A2D860E6C1CBACEF02116C89239D3F79A862E1DF0DFE64363Du7J" TargetMode="External"/><Relationship Id="rId7" Type="http://schemas.openxmlformats.org/officeDocument/2006/relationships/hyperlink" Target="consultantplus://offline/ref=6248D6842E7230B2946C50C40810EA338DB6C90A46A2D860E6C1CBACEF02116C89239D3F79A862E1DF0DFE64363Du7J" TargetMode="External"/><Relationship Id="rId2" Type="http://schemas.openxmlformats.org/officeDocument/2006/relationships/hyperlink" Target="consultantplus://offline/ref=E26027C2B1C08B685E95AEB9E20975D87DCA58670D063752657F6F36B79E1232593971BCB51BE7DA21845D075DJ3tED" TargetMode="External"/><Relationship Id="rId1" Type="http://schemas.openxmlformats.org/officeDocument/2006/relationships/hyperlink" Target="consultantplus://offline/ref=E26027C2B1C08B685E95AEB9E20975D87DCA58670F0F3752657F6F36B79E1232593971BCB51BE7DA21845D075DJ3tED" TargetMode="External"/><Relationship Id="rId6" Type="http://schemas.openxmlformats.org/officeDocument/2006/relationships/hyperlink" Target="consultantplus://offline/ref=6248D6842E7230B2946C50C40810EA338DB6C90A46A2D860E6C1CBACEF02116C89239D3F79A862E1DF0DFE64363Du7J" TargetMode="External"/><Relationship Id="rId5" Type="http://schemas.openxmlformats.org/officeDocument/2006/relationships/hyperlink" Target="consultantplus://offline/ref=6248D6842E7230B2946C50C40810EA338DB6C90A46A2D860E6C1CBACEF02116C89239D3F79A862E1DF0DFE64363Du7J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consultantplus://offline/ref=6248D6842E7230B2946C50C40810EA338DB6CF0F4AA5D860E6C1CBACEF02116C9B23C53179AD7AEA8D42B8313ADF12FBF2DD090F3EFA32uFJ" TargetMode="External"/><Relationship Id="rId9" Type="http://schemas.openxmlformats.org/officeDocument/2006/relationships/hyperlink" Target="consultantplus://offline/ref=6248D6842E7230B2946C50C40810EA338DB5CF0843A7D860E6C1CBACEF02116C89239D3F79A862E1DF0DFE64363Du7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1"/>
  <sheetViews>
    <sheetView topLeftCell="A10" zoomScale="80" zoomScaleNormal="80" workbookViewId="0">
      <selection activeCell="E15" sqref="E15"/>
    </sheetView>
  </sheetViews>
  <sheetFormatPr defaultRowHeight="15" x14ac:dyDescent="0.25"/>
  <cols>
    <col min="1" max="1" width="50.28515625" style="10" customWidth="1"/>
    <col min="2" max="2" width="13.5703125" style="10" bestFit="1" customWidth="1"/>
    <col min="3" max="3" width="14.5703125" style="10" customWidth="1"/>
    <col min="4" max="4" width="9.140625" style="10"/>
    <col min="5" max="5" width="14.28515625" style="10" bestFit="1" customWidth="1"/>
    <col min="6" max="6" width="17.140625" style="10" customWidth="1"/>
    <col min="7" max="7" width="14.28515625" style="10" bestFit="1" customWidth="1"/>
    <col min="8" max="8" width="11.5703125" style="10" customWidth="1"/>
    <col min="9" max="16384" width="9.140625" style="10"/>
  </cols>
  <sheetData>
    <row r="1" spans="1:8" s="46" customFormat="1" ht="31.5" customHeight="1" x14ac:dyDescent="0.25">
      <c r="A1" s="91" t="s">
        <v>112</v>
      </c>
      <c r="B1" s="91"/>
      <c r="C1" s="91"/>
      <c r="D1" s="91"/>
      <c r="E1" s="91"/>
      <c r="F1" s="91"/>
      <c r="G1" s="91"/>
      <c r="H1" s="91"/>
    </row>
    <row r="2" spans="1:8" ht="24" customHeight="1" x14ac:dyDescent="0.25">
      <c r="A2" s="80" t="s">
        <v>0</v>
      </c>
      <c r="B2" s="80" t="s">
        <v>1</v>
      </c>
      <c r="C2" s="92" t="s">
        <v>113</v>
      </c>
      <c r="D2" s="92" t="s">
        <v>114</v>
      </c>
      <c r="E2" s="80" t="s">
        <v>2</v>
      </c>
      <c r="F2" s="80"/>
      <c r="G2" s="80"/>
      <c r="H2" s="80"/>
    </row>
    <row r="3" spans="1:8" ht="75.75" customHeight="1" x14ac:dyDescent="0.25">
      <c r="A3" s="80"/>
      <c r="B3" s="80"/>
      <c r="C3" s="92"/>
      <c r="D3" s="92"/>
      <c r="E3" s="1" t="s">
        <v>141</v>
      </c>
      <c r="F3" s="1" t="s">
        <v>142</v>
      </c>
      <c r="G3" s="1" t="s">
        <v>143</v>
      </c>
      <c r="H3" s="1" t="s">
        <v>3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</row>
    <row r="5" spans="1:8" s="21" customFormat="1" ht="30" x14ac:dyDescent="0.25">
      <c r="A5" s="40" t="s">
        <v>115</v>
      </c>
      <c r="B5" s="22">
        <v>1</v>
      </c>
      <c r="C5" s="22" t="s">
        <v>4</v>
      </c>
      <c r="D5" s="22" t="s">
        <v>4</v>
      </c>
      <c r="E5" s="34">
        <v>77103.61</v>
      </c>
      <c r="F5" s="34"/>
      <c r="G5" s="34"/>
      <c r="H5" s="23"/>
    </row>
    <row r="6" spans="1:8" ht="30" x14ac:dyDescent="0.25">
      <c r="A6" s="2" t="s">
        <v>116</v>
      </c>
      <c r="B6" s="1">
        <v>2</v>
      </c>
      <c r="C6" s="1" t="s">
        <v>4</v>
      </c>
      <c r="D6" s="1" t="s">
        <v>4</v>
      </c>
      <c r="E6" s="31">
        <f>E5+E7-E31</f>
        <v>0</v>
      </c>
      <c r="F6" s="56">
        <f t="shared" ref="F6:G6" si="0">F5+F7-F31</f>
        <v>0</v>
      </c>
      <c r="G6" s="56">
        <f t="shared" si="0"/>
        <v>0</v>
      </c>
      <c r="H6" s="3"/>
    </row>
    <row r="7" spans="1:8" s="18" customFormat="1" x14ac:dyDescent="0.25">
      <c r="A7" s="16" t="s">
        <v>5</v>
      </c>
      <c r="B7" s="17">
        <v>1000</v>
      </c>
      <c r="C7" s="16"/>
      <c r="D7" s="16"/>
      <c r="E7" s="32">
        <f>E31-E5</f>
        <v>12399449</v>
      </c>
      <c r="F7" s="32">
        <f t="shared" ref="F7:G7" si="1">F11+F8+F16+F18+F23+F26</f>
        <v>11378453.4</v>
      </c>
      <c r="G7" s="32">
        <f t="shared" si="1"/>
        <v>11405575</v>
      </c>
      <c r="H7" s="16"/>
    </row>
    <row r="8" spans="1:8" x14ac:dyDescent="0.25">
      <c r="A8" s="4" t="s">
        <v>6</v>
      </c>
      <c r="B8" s="80">
        <v>1100</v>
      </c>
      <c r="C8" s="80">
        <v>120</v>
      </c>
      <c r="D8" s="81"/>
      <c r="E8" s="82"/>
      <c r="F8" s="82"/>
      <c r="G8" s="82"/>
      <c r="H8" s="81"/>
    </row>
    <row r="9" spans="1:8" x14ac:dyDescent="0.25">
      <c r="A9" s="4" t="s">
        <v>7</v>
      </c>
      <c r="B9" s="80"/>
      <c r="C9" s="80"/>
      <c r="D9" s="81"/>
      <c r="E9" s="82"/>
      <c r="F9" s="82"/>
      <c r="G9" s="82"/>
      <c r="H9" s="81"/>
    </row>
    <row r="10" spans="1:8" x14ac:dyDescent="0.25">
      <c r="A10" s="6" t="s">
        <v>6</v>
      </c>
      <c r="B10" s="1">
        <v>1110</v>
      </c>
      <c r="C10" s="3"/>
      <c r="D10" s="3"/>
      <c r="E10" s="31"/>
      <c r="F10" s="31"/>
      <c r="G10" s="31"/>
      <c r="H10" s="3"/>
    </row>
    <row r="11" spans="1:8" ht="30" x14ac:dyDescent="0.25">
      <c r="A11" s="4" t="s">
        <v>8</v>
      </c>
      <c r="B11" s="1">
        <v>1200</v>
      </c>
      <c r="C11" s="1">
        <v>130</v>
      </c>
      <c r="D11" s="3"/>
      <c r="E11" s="31">
        <f>SUM(E12:E18)</f>
        <v>12399449</v>
      </c>
      <c r="F11" s="66">
        <f t="shared" ref="F11:G11" si="2">F12+F14+F15</f>
        <v>11036253.4</v>
      </c>
      <c r="G11" s="66">
        <f t="shared" si="2"/>
        <v>11067375</v>
      </c>
      <c r="H11" s="3"/>
    </row>
    <row r="12" spans="1:8" s="15" customFormat="1" x14ac:dyDescent="0.25">
      <c r="A12" s="19" t="s">
        <v>6</v>
      </c>
      <c r="B12" s="88">
        <v>1210</v>
      </c>
      <c r="C12" s="88">
        <v>130</v>
      </c>
      <c r="D12" s="89">
        <v>131</v>
      </c>
      <c r="E12" s="90">
        <f>E181</f>
        <v>11997400</v>
      </c>
      <c r="F12" s="90">
        <f t="shared" ref="F12:G12" si="3">F181</f>
        <v>10801228</v>
      </c>
      <c r="G12" s="90">
        <f t="shared" si="3"/>
        <v>11067375</v>
      </c>
      <c r="H12" s="89"/>
    </row>
    <row r="13" spans="1:8" s="15" customFormat="1" ht="75" x14ac:dyDescent="0.25">
      <c r="A13" s="19" t="s">
        <v>9</v>
      </c>
      <c r="B13" s="88"/>
      <c r="C13" s="88"/>
      <c r="D13" s="89"/>
      <c r="E13" s="90"/>
      <c r="F13" s="90"/>
      <c r="G13" s="90"/>
      <c r="H13" s="89"/>
    </row>
    <row r="14" spans="1:8" ht="60" x14ac:dyDescent="0.25">
      <c r="A14" s="6" t="s">
        <v>10</v>
      </c>
      <c r="B14" s="1">
        <v>1220</v>
      </c>
      <c r="C14" s="1">
        <v>130</v>
      </c>
      <c r="D14" s="3"/>
      <c r="E14" s="31"/>
      <c r="F14" s="31"/>
      <c r="G14" s="31"/>
      <c r="H14" s="3"/>
    </row>
    <row r="15" spans="1:8" s="15" customFormat="1" x14ac:dyDescent="0.25">
      <c r="A15" s="39" t="s">
        <v>95</v>
      </c>
      <c r="B15" s="27">
        <v>1230</v>
      </c>
      <c r="C15" s="27">
        <v>130</v>
      </c>
      <c r="D15" s="28">
        <v>131</v>
      </c>
      <c r="E15" s="35">
        <f>E107-E5</f>
        <v>179849</v>
      </c>
      <c r="F15" s="52">
        <f t="shared" ref="F15:G15" si="4">F107</f>
        <v>235025.4</v>
      </c>
      <c r="G15" s="52">
        <f t="shared" si="4"/>
        <v>0</v>
      </c>
      <c r="H15" s="28"/>
    </row>
    <row r="16" spans="1:8" ht="30" x14ac:dyDescent="0.25">
      <c r="A16" s="4" t="s">
        <v>11</v>
      </c>
      <c r="B16" s="1">
        <v>1300</v>
      </c>
      <c r="C16" s="1">
        <v>140</v>
      </c>
      <c r="D16" s="3"/>
      <c r="E16" s="31"/>
      <c r="F16" s="31"/>
      <c r="G16" s="31"/>
      <c r="H16" s="3"/>
    </row>
    <row r="17" spans="1:8" x14ac:dyDescent="0.25">
      <c r="A17" s="6" t="s">
        <v>6</v>
      </c>
      <c r="B17" s="1">
        <v>1310</v>
      </c>
      <c r="C17" s="1">
        <v>140</v>
      </c>
      <c r="D17" s="3"/>
      <c r="E17" s="31"/>
      <c r="F17" s="31"/>
      <c r="G17" s="31"/>
      <c r="H17" s="3"/>
    </row>
    <row r="18" spans="1:8" ht="18.75" customHeight="1" x14ac:dyDescent="0.25">
      <c r="A18" s="4" t="s">
        <v>12</v>
      </c>
      <c r="B18" s="1">
        <v>1400</v>
      </c>
      <c r="C18" s="1">
        <v>150</v>
      </c>
      <c r="D18" s="3"/>
      <c r="E18" s="31">
        <f>E19+E21</f>
        <v>222200</v>
      </c>
      <c r="F18" s="31">
        <f t="shared" ref="F18:G18" si="5">F19+F21</f>
        <v>342200</v>
      </c>
      <c r="G18" s="31">
        <f t="shared" si="5"/>
        <v>338200</v>
      </c>
      <c r="H18" s="3"/>
    </row>
    <row r="19" spans="1:8" s="15" customFormat="1" x14ac:dyDescent="0.25">
      <c r="A19" s="19" t="s">
        <v>6</v>
      </c>
      <c r="B19" s="88">
        <v>1410</v>
      </c>
      <c r="C19" s="88">
        <v>150</v>
      </c>
      <c r="D19" s="89">
        <v>152</v>
      </c>
      <c r="E19" s="90">
        <f>E257</f>
        <v>222200</v>
      </c>
      <c r="F19" s="90">
        <f t="shared" ref="F19:G19" si="6">F257</f>
        <v>342200</v>
      </c>
      <c r="G19" s="90">
        <f t="shared" si="6"/>
        <v>338200</v>
      </c>
      <c r="H19" s="89"/>
    </row>
    <row r="20" spans="1:8" s="15" customFormat="1" x14ac:dyDescent="0.25">
      <c r="A20" s="19" t="s">
        <v>13</v>
      </c>
      <c r="B20" s="88"/>
      <c r="C20" s="88"/>
      <c r="D20" s="89"/>
      <c r="E20" s="90"/>
      <c r="F20" s="90"/>
      <c r="G20" s="90"/>
      <c r="H20" s="89"/>
    </row>
    <row r="21" spans="1:8" s="15" customFormat="1" ht="30" x14ac:dyDescent="0.25">
      <c r="A21" s="19" t="s">
        <v>14</v>
      </c>
      <c r="B21" s="27">
        <v>1420</v>
      </c>
      <c r="C21" s="27">
        <v>150</v>
      </c>
      <c r="D21" s="28"/>
      <c r="E21" s="35"/>
      <c r="F21" s="35"/>
      <c r="G21" s="35"/>
      <c r="H21" s="28"/>
    </row>
    <row r="22" spans="1:8" s="15" customFormat="1" x14ac:dyDescent="0.25">
      <c r="A22" s="19"/>
      <c r="B22" s="28"/>
      <c r="C22" s="28"/>
      <c r="D22" s="28"/>
      <c r="E22" s="35"/>
      <c r="F22" s="35"/>
      <c r="G22" s="35"/>
      <c r="H22" s="28"/>
    </row>
    <row r="23" spans="1:8" s="15" customFormat="1" x14ac:dyDescent="0.25">
      <c r="A23" s="26" t="s">
        <v>15</v>
      </c>
      <c r="B23" s="27">
        <v>1500</v>
      </c>
      <c r="C23" s="27">
        <v>180</v>
      </c>
      <c r="D23" s="28"/>
      <c r="E23" s="35"/>
      <c r="F23" s="35"/>
      <c r="G23" s="35"/>
      <c r="H23" s="28"/>
    </row>
    <row r="24" spans="1:8" s="15" customFormat="1" x14ac:dyDescent="0.25">
      <c r="A24" s="19" t="s">
        <v>6</v>
      </c>
      <c r="B24" s="27"/>
      <c r="C24" s="27"/>
      <c r="D24" s="28"/>
      <c r="E24" s="35"/>
      <c r="F24" s="35"/>
      <c r="G24" s="35"/>
      <c r="H24" s="28"/>
    </row>
    <row r="25" spans="1:8" s="15" customFormat="1" x14ac:dyDescent="0.25">
      <c r="A25" s="19"/>
      <c r="B25" s="27"/>
      <c r="C25" s="27"/>
      <c r="D25" s="28"/>
      <c r="E25" s="35"/>
      <c r="F25" s="35"/>
      <c r="G25" s="35"/>
      <c r="H25" s="28"/>
    </row>
    <row r="26" spans="1:8" s="15" customFormat="1" x14ac:dyDescent="0.25">
      <c r="A26" s="26" t="s">
        <v>16</v>
      </c>
      <c r="B26" s="27">
        <v>1900</v>
      </c>
      <c r="C26" s="28"/>
      <c r="D26" s="28"/>
      <c r="E26" s="35">
        <f>E28</f>
        <v>0</v>
      </c>
      <c r="F26" s="35">
        <f t="shared" ref="F26:G26" si="7">F28</f>
        <v>0</v>
      </c>
      <c r="G26" s="35">
        <f t="shared" si="7"/>
        <v>0</v>
      </c>
      <c r="H26" s="28"/>
    </row>
    <row r="27" spans="1:8" s="15" customFormat="1" x14ac:dyDescent="0.25">
      <c r="A27" s="19" t="s">
        <v>6</v>
      </c>
      <c r="B27" s="28"/>
      <c r="C27" s="28"/>
      <c r="D27" s="28"/>
      <c r="E27" s="35"/>
      <c r="F27" s="35"/>
      <c r="G27" s="35"/>
      <c r="H27" s="28"/>
    </row>
    <row r="28" spans="1:8" s="21" customFormat="1" x14ac:dyDescent="0.25">
      <c r="A28" s="41" t="s">
        <v>117</v>
      </c>
      <c r="B28" s="22">
        <v>1980</v>
      </c>
      <c r="C28" s="22" t="s">
        <v>4</v>
      </c>
      <c r="D28" s="23"/>
      <c r="E28" s="34">
        <f>E29</f>
        <v>0</v>
      </c>
      <c r="F28" s="34">
        <f t="shared" ref="F28:G28" si="8">F29</f>
        <v>0</v>
      </c>
      <c r="G28" s="34">
        <f t="shared" si="8"/>
        <v>0</v>
      </c>
      <c r="H28" s="23"/>
    </row>
    <row r="29" spans="1:8" s="21" customFormat="1" x14ac:dyDescent="0.25">
      <c r="A29" s="20" t="s">
        <v>17</v>
      </c>
      <c r="B29" s="76">
        <v>1981</v>
      </c>
      <c r="C29" s="76">
        <v>510</v>
      </c>
      <c r="D29" s="86">
        <v>510</v>
      </c>
      <c r="E29" s="87"/>
      <c r="F29" s="87"/>
      <c r="G29" s="87"/>
      <c r="H29" s="76" t="s">
        <v>4</v>
      </c>
    </row>
    <row r="30" spans="1:8" s="21" customFormat="1" ht="45" x14ac:dyDescent="0.25">
      <c r="A30" s="20" t="s">
        <v>18</v>
      </c>
      <c r="B30" s="76"/>
      <c r="C30" s="76"/>
      <c r="D30" s="86"/>
      <c r="E30" s="87"/>
      <c r="F30" s="87"/>
      <c r="G30" s="87"/>
      <c r="H30" s="76"/>
    </row>
    <row r="31" spans="1:8" s="18" customFormat="1" x14ac:dyDescent="0.25">
      <c r="A31" s="16" t="s">
        <v>19</v>
      </c>
      <c r="B31" s="17">
        <v>2000</v>
      </c>
      <c r="C31" s="17" t="s">
        <v>4</v>
      </c>
      <c r="D31" s="16"/>
      <c r="E31" s="32">
        <f>E32+E59+E75</f>
        <v>12476552.609999999</v>
      </c>
      <c r="F31" s="32">
        <f t="shared" ref="F31:G31" si="9">F32+F59+F75</f>
        <v>11378453.4</v>
      </c>
      <c r="G31" s="32">
        <f t="shared" si="9"/>
        <v>11405575</v>
      </c>
      <c r="H31" s="16"/>
    </row>
    <row r="32" spans="1:8" x14ac:dyDescent="0.25">
      <c r="A32" s="4" t="s">
        <v>6</v>
      </c>
      <c r="B32" s="80">
        <v>2100</v>
      </c>
      <c r="C32" s="80" t="s">
        <v>4</v>
      </c>
      <c r="D32" s="81"/>
      <c r="E32" s="82">
        <f>SUM(E34:E40)</f>
        <v>10223300</v>
      </c>
      <c r="F32" s="82">
        <f t="shared" ref="F32:G32" si="10">SUM(F34:F40)</f>
        <v>9006628</v>
      </c>
      <c r="G32" s="82">
        <f t="shared" si="10"/>
        <v>9272775</v>
      </c>
      <c r="H32" s="80" t="s">
        <v>4</v>
      </c>
    </row>
    <row r="33" spans="1:8" x14ac:dyDescent="0.25">
      <c r="A33" s="4" t="s">
        <v>20</v>
      </c>
      <c r="B33" s="80"/>
      <c r="C33" s="80"/>
      <c r="D33" s="81"/>
      <c r="E33" s="82"/>
      <c r="F33" s="82"/>
      <c r="G33" s="82"/>
      <c r="H33" s="80"/>
    </row>
    <row r="34" spans="1:8" s="15" customFormat="1" x14ac:dyDescent="0.25">
      <c r="A34" s="19" t="s">
        <v>6</v>
      </c>
      <c r="B34" s="88">
        <v>2110</v>
      </c>
      <c r="C34" s="88">
        <v>111</v>
      </c>
      <c r="D34" s="28">
        <v>211</v>
      </c>
      <c r="E34" s="35">
        <f>E184</f>
        <v>7836600</v>
      </c>
      <c r="F34" s="35">
        <f t="shared" ref="F34:G34" si="11">F184</f>
        <v>6902136</v>
      </c>
      <c r="G34" s="35">
        <f t="shared" si="11"/>
        <v>7106550</v>
      </c>
      <c r="H34" s="88" t="s">
        <v>4</v>
      </c>
    </row>
    <row r="35" spans="1:8" s="15" customFormat="1" x14ac:dyDescent="0.25">
      <c r="A35" s="19" t="s">
        <v>21</v>
      </c>
      <c r="B35" s="88"/>
      <c r="C35" s="88"/>
      <c r="D35" s="28">
        <v>266</v>
      </c>
      <c r="E35" s="35">
        <f>E185</f>
        <v>20000</v>
      </c>
      <c r="F35" s="35">
        <f>F185</f>
        <v>20000</v>
      </c>
      <c r="G35" s="35">
        <f>G185</f>
        <v>20000</v>
      </c>
      <c r="H35" s="88"/>
    </row>
    <row r="36" spans="1:8" s="15" customFormat="1" ht="15" customHeight="1" x14ac:dyDescent="0.25">
      <c r="A36" s="83" t="s">
        <v>22</v>
      </c>
      <c r="B36" s="83">
        <v>2120</v>
      </c>
      <c r="C36" s="83">
        <v>112</v>
      </c>
      <c r="D36" s="37">
        <v>212</v>
      </c>
      <c r="E36" s="35">
        <f t="shared" ref="E36:G40" si="12">E186</f>
        <v>0</v>
      </c>
      <c r="F36" s="35">
        <f t="shared" si="12"/>
        <v>0</v>
      </c>
      <c r="G36" s="35">
        <f t="shared" si="12"/>
        <v>0</v>
      </c>
      <c r="H36" s="27"/>
    </row>
    <row r="37" spans="1:8" s="15" customFormat="1" x14ac:dyDescent="0.25">
      <c r="A37" s="84"/>
      <c r="B37" s="84"/>
      <c r="C37" s="84"/>
      <c r="D37" s="37">
        <v>226</v>
      </c>
      <c r="E37" s="35">
        <f t="shared" si="12"/>
        <v>0</v>
      </c>
      <c r="F37" s="35">
        <f t="shared" si="12"/>
        <v>0</v>
      </c>
      <c r="G37" s="35">
        <f t="shared" si="12"/>
        <v>0</v>
      </c>
      <c r="H37" s="27"/>
    </row>
    <row r="38" spans="1:8" s="15" customFormat="1" x14ac:dyDescent="0.25">
      <c r="A38" s="85"/>
      <c r="B38" s="85"/>
      <c r="C38" s="85"/>
      <c r="D38" s="37">
        <v>266</v>
      </c>
      <c r="E38" s="35">
        <f t="shared" si="12"/>
        <v>0</v>
      </c>
      <c r="F38" s="35">
        <f t="shared" si="12"/>
        <v>0</v>
      </c>
      <c r="G38" s="35">
        <f t="shared" si="12"/>
        <v>0</v>
      </c>
      <c r="H38" s="27" t="s">
        <v>4</v>
      </c>
    </row>
    <row r="39" spans="1:8" s="15" customFormat="1" ht="33" customHeight="1" x14ac:dyDescent="0.25">
      <c r="A39" s="38" t="s">
        <v>23</v>
      </c>
      <c r="B39" s="38">
        <v>2130</v>
      </c>
      <c r="C39" s="38">
        <v>113</v>
      </c>
      <c r="D39" s="37">
        <v>226</v>
      </c>
      <c r="E39" s="35">
        <f t="shared" si="12"/>
        <v>0</v>
      </c>
      <c r="F39" s="35">
        <f t="shared" si="12"/>
        <v>0</v>
      </c>
      <c r="G39" s="35">
        <f t="shared" si="12"/>
        <v>0</v>
      </c>
      <c r="H39" s="27"/>
    </row>
    <row r="40" spans="1:8" s="15" customFormat="1" ht="60" x14ac:dyDescent="0.25">
      <c r="A40" s="19" t="s">
        <v>24</v>
      </c>
      <c r="B40" s="27">
        <v>2140</v>
      </c>
      <c r="C40" s="27">
        <v>119</v>
      </c>
      <c r="D40" s="28">
        <v>213</v>
      </c>
      <c r="E40" s="35">
        <f t="shared" si="12"/>
        <v>2366700</v>
      </c>
      <c r="F40" s="35">
        <f t="shared" si="12"/>
        <v>2084492</v>
      </c>
      <c r="G40" s="35">
        <f t="shared" si="12"/>
        <v>2146225</v>
      </c>
      <c r="H40" s="27" t="s">
        <v>4</v>
      </c>
    </row>
    <row r="41" spans="1:8" x14ac:dyDescent="0.25">
      <c r="A41" s="8" t="s">
        <v>6</v>
      </c>
      <c r="B41" s="80">
        <v>2141</v>
      </c>
      <c r="C41" s="80">
        <v>119</v>
      </c>
      <c r="D41" s="81"/>
      <c r="E41" s="82"/>
      <c r="F41" s="82"/>
      <c r="G41" s="82"/>
      <c r="H41" s="80" t="s">
        <v>4</v>
      </c>
    </row>
    <row r="42" spans="1:8" x14ac:dyDescent="0.25">
      <c r="A42" s="8" t="s">
        <v>25</v>
      </c>
      <c r="B42" s="80"/>
      <c r="C42" s="80"/>
      <c r="D42" s="81"/>
      <c r="E42" s="82"/>
      <c r="F42" s="82"/>
      <c r="G42" s="82"/>
      <c r="H42" s="80"/>
    </row>
    <row r="43" spans="1:8" x14ac:dyDescent="0.25">
      <c r="A43" s="8" t="s">
        <v>26</v>
      </c>
      <c r="B43" s="1">
        <v>2142</v>
      </c>
      <c r="C43" s="1">
        <v>119</v>
      </c>
      <c r="D43" s="3"/>
      <c r="E43" s="31"/>
      <c r="F43" s="31"/>
      <c r="G43" s="31"/>
      <c r="H43" s="1" t="s">
        <v>4</v>
      </c>
    </row>
    <row r="44" spans="1:8" ht="30" x14ac:dyDescent="0.25">
      <c r="A44" s="6" t="s">
        <v>27</v>
      </c>
      <c r="B44" s="1">
        <v>2150</v>
      </c>
      <c r="C44" s="1">
        <v>131</v>
      </c>
      <c r="D44" s="3"/>
      <c r="E44" s="31"/>
      <c r="F44" s="31"/>
      <c r="G44" s="31"/>
      <c r="H44" s="1" t="s">
        <v>4</v>
      </c>
    </row>
    <row r="45" spans="1:8" ht="45" x14ac:dyDescent="0.25">
      <c r="A45" s="6" t="s">
        <v>28</v>
      </c>
      <c r="B45" s="1">
        <v>2160</v>
      </c>
      <c r="C45" s="1">
        <v>133</v>
      </c>
      <c r="D45" s="3"/>
      <c r="E45" s="31"/>
      <c r="F45" s="31"/>
      <c r="G45" s="31"/>
      <c r="H45" s="1" t="s">
        <v>29</v>
      </c>
    </row>
    <row r="46" spans="1:8" ht="30" x14ac:dyDescent="0.25">
      <c r="A46" s="6" t="s">
        <v>30</v>
      </c>
      <c r="B46" s="1">
        <v>2170</v>
      </c>
      <c r="C46" s="1">
        <v>134</v>
      </c>
      <c r="D46" s="3"/>
      <c r="E46" s="31"/>
      <c r="F46" s="31"/>
      <c r="G46" s="31"/>
      <c r="H46" s="1" t="s">
        <v>4</v>
      </c>
    </row>
    <row r="47" spans="1:8" ht="45" x14ac:dyDescent="0.25">
      <c r="A47" s="6" t="s">
        <v>31</v>
      </c>
      <c r="B47" s="1">
        <v>2180</v>
      </c>
      <c r="C47" s="1">
        <v>139</v>
      </c>
      <c r="D47" s="3"/>
      <c r="E47" s="31"/>
      <c r="F47" s="31"/>
      <c r="G47" s="31"/>
      <c r="H47" s="1" t="s">
        <v>4</v>
      </c>
    </row>
    <row r="48" spans="1:8" x14ac:dyDescent="0.25">
      <c r="A48" s="8" t="s">
        <v>6</v>
      </c>
      <c r="B48" s="80">
        <v>2181</v>
      </c>
      <c r="C48" s="80">
        <v>139</v>
      </c>
      <c r="D48" s="81"/>
      <c r="E48" s="82"/>
      <c r="F48" s="82"/>
      <c r="G48" s="82"/>
      <c r="H48" s="80" t="s">
        <v>4</v>
      </c>
    </row>
    <row r="49" spans="1:8" x14ac:dyDescent="0.25">
      <c r="A49" s="8" t="s">
        <v>32</v>
      </c>
      <c r="B49" s="80"/>
      <c r="C49" s="80"/>
      <c r="D49" s="81"/>
      <c r="E49" s="82"/>
      <c r="F49" s="82"/>
      <c r="G49" s="82"/>
      <c r="H49" s="80"/>
    </row>
    <row r="50" spans="1:8" x14ac:dyDescent="0.25">
      <c r="A50" s="4" t="s">
        <v>33</v>
      </c>
      <c r="B50" s="1">
        <v>2200</v>
      </c>
      <c r="C50" s="1">
        <v>300</v>
      </c>
      <c r="D50" s="3"/>
      <c r="E50" s="31"/>
      <c r="F50" s="31"/>
      <c r="G50" s="31"/>
      <c r="H50" s="1" t="s">
        <v>4</v>
      </c>
    </row>
    <row r="51" spans="1:8" x14ac:dyDescent="0.25">
      <c r="A51" s="6" t="s">
        <v>6</v>
      </c>
      <c r="B51" s="80">
        <v>2210</v>
      </c>
      <c r="C51" s="80">
        <v>320</v>
      </c>
      <c r="D51" s="81"/>
      <c r="E51" s="82"/>
      <c r="F51" s="82"/>
      <c r="G51" s="82"/>
      <c r="H51" s="80" t="s">
        <v>4</v>
      </c>
    </row>
    <row r="52" spans="1:8" ht="30" x14ac:dyDescent="0.25">
      <c r="A52" s="6" t="s">
        <v>34</v>
      </c>
      <c r="B52" s="80"/>
      <c r="C52" s="80"/>
      <c r="D52" s="81"/>
      <c r="E52" s="82"/>
      <c r="F52" s="82"/>
      <c r="G52" s="82"/>
      <c r="H52" s="80"/>
    </row>
    <row r="53" spans="1:8" x14ac:dyDescent="0.25">
      <c r="A53" s="8" t="s">
        <v>17</v>
      </c>
      <c r="B53" s="80">
        <v>2211</v>
      </c>
      <c r="C53" s="80">
        <v>321</v>
      </c>
      <c r="D53" s="81"/>
      <c r="E53" s="82"/>
      <c r="F53" s="82"/>
      <c r="G53" s="82"/>
      <c r="H53" s="80" t="s">
        <v>4</v>
      </c>
    </row>
    <row r="54" spans="1:8" ht="45" x14ac:dyDescent="0.25">
      <c r="A54" s="8" t="s">
        <v>35</v>
      </c>
      <c r="B54" s="80"/>
      <c r="C54" s="80"/>
      <c r="D54" s="81"/>
      <c r="E54" s="82"/>
      <c r="F54" s="82"/>
      <c r="G54" s="82"/>
      <c r="H54" s="80"/>
    </row>
    <row r="55" spans="1:8" x14ac:dyDescent="0.25">
      <c r="A55" s="3"/>
      <c r="B55" s="3"/>
      <c r="C55" s="3"/>
      <c r="D55" s="3"/>
      <c r="E55" s="31"/>
      <c r="F55" s="31"/>
      <c r="G55" s="31"/>
      <c r="H55" s="3"/>
    </row>
    <row r="56" spans="1:8" ht="60" x14ac:dyDescent="0.25">
      <c r="A56" s="6" t="s">
        <v>36</v>
      </c>
      <c r="B56" s="1">
        <v>2220</v>
      </c>
      <c r="C56" s="1">
        <v>340</v>
      </c>
      <c r="D56" s="3"/>
      <c r="E56" s="31"/>
      <c r="F56" s="31"/>
      <c r="G56" s="31"/>
      <c r="H56" s="1" t="s">
        <v>4</v>
      </c>
    </row>
    <row r="57" spans="1:8" ht="75" x14ac:dyDescent="0.25">
      <c r="A57" s="6" t="s">
        <v>37</v>
      </c>
      <c r="B57" s="1">
        <v>2230</v>
      </c>
      <c r="C57" s="1">
        <v>350</v>
      </c>
      <c r="D57" s="3"/>
      <c r="E57" s="31"/>
      <c r="F57" s="31"/>
      <c r="G57" s="31"/>
      <c r="H57" s="1" t="s">
        <v>4</v>
      </c>
    </row>
    <row r="58" spans="1:8" x14ac:dyDescent="0.25">
      <c r="A58" s="6" t="s">
        <v>38</v>
      </c>
      <c r="B58" s="1">
        <v>2240</v>
      </c>
      <c r="C58" s="1">
        <v>360</v>
      </c>
      <c r="D58" s="3"/>
      <c r="E58" s="31"/>
      <c r="F58" s="31"/>
      <c r="G58" s="31"/>
      <c r="H58" s="1" t="s">
        <v>4</v>
      </c>
    </row>
    <row r="59" spans="1:8" s="15" customFormat="1" x14ac:dyDescent="0.25">
      <c r="A59" s="26" t="s">
        <v>39</v>
      </c>
      <c r="B59" s="27">
        <v>2300</v>
      </c>
      <c r="C59" s="27">
        <v>850</v>
      </c>
      <c r="D59" s="28"/>
      <c r="E59" s="35">
        <f>E60+E62+E63</f>
        <v>436800</v>
      </c>
      <c r="F59" s="35">
        <f t="shared" ref="F59:G59" si="13">F60+F62+F63</f>
        <v>436800</v>
      </c>
      <c r="G59" s="35">
        <f t="shared" si="13"/>
        <v>436800</v>
      </c>
      <c r="H59" s="27" t="s">
        <v>4</v>
      </c>
    </row>
    <row r="60" spans="1:8" s="15" customFormat="1" x14ac:dyDescent="0.25">
      <c r="A60" s="19" t="s">
        <v>17</v>
      </c>
      <c r="B60" s="88">
        <v>2310</v>
      </c>
      <c r="C60" s="88">
        <v>851</v>
      </c>
      <c r="D60" s="89">
        <v>291</v>
      </c>
      <c r="E60" s="90">
        <f>E210</f>
        <v>436800</v>
      </c>
      <c r="F60" s="90">
        <f t="shared" ref="F60:G60" si="14">F210</f>
        <v>436800</v>
      </c>
      <c r="G60" s="90">
        <f t="shared" si="14"/>
        <v>436800</v>
      </c>
      <c r="H60" s="88" t="s">
        <v>4</v>
      </c>
    </row>
    <row r="61" spans="1:8" s="15" customFormat="1" ht="30" x14ac:dyDescent="0.25">
      <c r="A61" s="19" t="s">
        <v>40</v>
      </c>
      <c r="B61" s="88"/>
      <c r="C61" s="88"/>
      <c r="D61" s="89"/>
      <c r="E61" s="90"/>
      <c r="F61" s="90"/>
      <c r="G61" s="90"/>
      <c r="H61" s="88"/>
    </row>
    <row r="62" spans="1:8" s="15" customFormat="1" ht="45" x14ac:dyDescent="0.25">
      <c r="A62" s="19" t="s">
        <v>41</v>
      </c>
      <c r="B62" s="27">
        <v>2320</v>
      </c>
      <c r="C62" s="27">
        <v>852</v>
      </c>
      <c r="D62" s="28"/>
      <c r="E62" s="35">
        <f>E212</f>
        <v>0</v>
      </c>
      <c r="F62" s="35">
        <f t="shared" ref="F62:G62" si="15">F212</f>
        <v>0</v>
      </c>
      <c r="G62" s="35">
        <f t="shared" si="15"/>
        <v>0</v>
      </c>
      <c r="H62" s="27" t="s">
        <v>4</v>
      </c>
    </row>
    <row r="63" spans="1:8" s="15" customFormat="1" ht="30" x14ac:dyDescent="0.25">
      <c r="A63" s="19" t="s">
        <v>42</v>
      </c>
      <c r="B63" s="27">
        <v>2330</v>
      </c>
      <c r="C63" s="27">
        <v>853</v>
      </c>
      <c r="D63" s="28"/>
      <c r="E63" s="35">
        <f>E213</f>
        <v>0</v>
      </c>
      <c r="F63" s="35">
        <f t="shared" ref="F63:G63" si="16">F213</f>
        <v>0</v>
      </c>
      <c r="G63" s="35">
        <f t="shared" si="16"/>
        <v>0</v>
      </c>
      <c r="H63" s="27" t="s">
        <v>4</v>
      </c>
    </row>
    <row r="64" spans="1:8" ht="30" x14ac:dyDescent="0.25">
      <c r="A64" s="4" t="s">
        <v>43</v>
      </c>
      <c r="B64" s="1">
        <v>2400</v>
      </c>
      <c r="C64" s="1" t="s">
        <v>4</v>
      </c>
      <c r="D64" s="3"/>
      <c r="E64" s="31"/>
      <c r="F64" s="31"/>
      <c r="G64" s="31"/>
      <c r="H64" s="1" t="s">
        <v>4</v>
      </c>
    </row>
    <row r="65" spans="1:8" x14ac:dyDescent="0.25">
      <c r="A65" s="6" t="s">
        <v>17</v>
      </c>
      <c r="B65" s="80">
        <v>2410</v>
      </c>
      <c r="C65" s="80">
        <v>613</v>
      </c>
      <c r="D65" s="81"/>
      <c r="E65" s="82"/>
      <c r="F65" s="82"/>
      <c r="G65" s="82"/>
      <c r="H65" s="81"/>
    </row>
    <row r="66" spans="1:8" ht="30" x14ac:dyDescent="0.25">
      <c r="A66" s="6" t="s">
        <v>44</v>
      </c>
      <c r="B66" s="80"/>
      <c r="C66" s="80"/>
      <c r="D66" s="81"/>
      <c r="E66" s="82"/>
      <c r="F66" s="82"/>
      <c r="G66" s="82"/>
      <c r="H66" s="81"/>
    </row>
    <row r="67" spans="1:8" ht="30" x14ac:dyDescent="0.25">
      <c r="A67" s="6" t="s">
        <v>45</v>
      </c>
      <c r="B67" s="1">
        <v>2420</v>
      </c>
      <c r="C67" s="1">
        <v>623</v>
      </c>
      <c r="D67" s="3"/>
      <c r="E67" s="31"/>
      <c r="F67" s="31"/>
      <c r="G67" s="31"/>
      <c r="H67" s="3"/>
    </row>
    <row r="68" spans="1:8" ht="60" x14ac:dyDescent="0.25">
      <c r="A68" s="6" t="s">
        <v>46</v>
      </c>
      <c r="B68" s="1">
        <v>2430</v>
      </c>
      <c r="C68" s="1">
        <v>634</v>
      </c>
      <c r="D68" s="3"/>
      <c r="E68" s="31"/>
      <c r="F68" s="31"/>
      <c r="G68" s="31"/>
      <c r="H68" s="3"/>
    </row>
    <row r="69" spans="1:8" ht="30" x14ac:dyDescent="0.25">
      <c r="A69" s="6" t="s">
        <v>47</v>
      </c>
      <c r="B69" s="1">
        <v>2440</v>
      </c>
      <c r="C69" s="1">
        <v>810</v>
      </c>
      <c r="D69" s="3"/>
      <c r="E69" s="31"/>
      <c r="F69" s="31"/>
      <c r="G69" s="31"/>
      <c r="H69" s="3"/>
    </row>
    <row r="70" spans="1:8" x14ac:dyDescent="0.25">
      <c r="A70" s="6" t="s">
        <v>48</v>
      </c>
      <c r="B70" s="1">
        <v>2450</v>
      </c>
      <c r="C70" s="1">
        <v>862</v>
      </c>
      <c r="D70" s="3"/>
      <c r="E70" s="31"/>
      <c r="F70" s="31"/>
      <c r="G70" s="31"/>
      <c r="H70" s="3"/>
    </row>
    <row r="71" spans="1:8" ht="45" x14ac:dyDescent="0.25">
      <c r="A71" s="6" t="s">
        <v>49</v>
      </c>
      <c r="B71" s="1">
        <v>2460</v>
      </c>
      <c r="C71" s="1">
        <v>863</v>
      </c>
      <c r="D71" s="3"/>
      <c r="E71" s="31"/>
      <c r="F71" s="31"/>
      <c r="G71" s="31"/>
      <c r="H71" s="3"/>
    </row>
    <row r="72" spans="1:8" x14ac:dyDescent="0.25">
      <c r="A72" s="6"/>
      <c r="B72" s="1"/>
      <c r="C72" s="1"/>
      <c r="D72" s="3"/>
      <c r="E72" s="31"/>
      <c r="F72" s="31"/>
      <c r="G72" s="31"/>
      <c r="H72" s="3"/>
    </row>
    <row r="73" spans="1:8" ht="30" x14ac:dyDescent="0.25">
      <c r="A73" s="4" t="s">
        <v>50</v>
      </c>
      <c r="B73" s="1">
        <v>2500</v>
      </c>
      <c r="C73" s="1" t="s">
        <v>4</v>
      </c>
      <c r="D73" s="3"/>
      <c r="E73" s="31"/>
      <c r="F73" s="31"/>
      <c r="G73" s="31"/>
      <c r="H73" s="1" t="s">
        <v>4</v>
      </c>
    </row>
    <row r="74" spans="1:8" ht="60" x14ac:dyDescent="0.25">
      <c r="A74" s="6" t="s">
        <v>51</v>
      </c>
      <c r="B74" s="1">
        <v>2520</v>
      </c>
      <c r="C74" s="1">
        <v>831</v>
      </c>
      <c r="D74" s="3"/>
      <c r="E74" s="31"/>
      <c r="F74" s="31"/>
      <c r="G74" s="31"/>
      <c r="H74" s="1" t="s">
        <v>4</v>
      </c>
    </row>
    <row r="75" spans="1:8" x14ac:dyDescent="0.25">
      <c r="A75" s="7" t="s">
        <v>118</v>
      </c>
      <c r="B75" s="1">
        <v>2600</v>
      </c>
      <c r="C75" s="1" t="s">
        <v>4</v>
      </c>
      <c r="D75" s="3"/>
      <c r="E75" s="31">
        <f>SUM(E76:E97)</f>
        <v>1816452.6099999999</v>
      </c>
      <c r="F75" s="69">
        <f t="shared" ref="F75:G75" si="17">SUM(F76:F97)</f>
        <v>1935025.4</v>
      </c>
      <c r="G75" s="69">
        <f t="shared" si="17"/>
        <v>1696000</v>
      </c>
      <c r="H75" s="3"/>
    </row>
    <row r="76" spans="1:8" x14ac:dyDescent="0.25">
      <c r="A76" s="6" t="s">
        <v>6</v>
      </c>
      <c r="B76" s="80">
        <v>2610</v>
      </c>
      <c r="C76" s="80">
        <v>241</v>
      </c>
      <c r="D76" s="81"/>
      <c r="E76" s="82"/>
      <c r="F76" s="82"/>
      <c r="G76" s="82"/>
      <c r="H76" s="81"/>
    </row>
    <row r="77" spans="1:8" ht="30" x14ac:dyDescent="0.25">
      <c r="A77" s="6" t="s">
        <v>52</v>
      </c>
      <c r="B77" s="80"/>
      <c r="C77" s="80"/>
      <c r="D77" s="81"/>
      <c r="E77" s="82"/>
      <c r="F77" s="82"/>
      <c r="G77" s="82"/>
      <c r="H77" s="81"/>
    </row>
    <row r="78" spans="1:8" ht="45" x14ac:dyDescent="0.25">
      <c r="A78" s="6" t="s">
        <v>53</v>
      </c>
      <c r="B78" s="1">
        <v>2630</v>
      </c>
      <c r="C78" s="1">
        <v>243</v>
      </c>
      <c r="D78" s="3"/>
      <c r="E78" s="31"/>
      <c r="F78" s="31"/>
      <c r="G78" s="31"/>
      <c r="H78" s="3"/>
    </row>
    <row r="79" spans="1:8" s="15" customFormat="1" x14ac:dyDescent="0.25">
      <c r="A79" s="83" t="s">
        <v>54</v>
      </c>
      <c r="B79" s="83">
        <v>2640</v>
      </c>
      <c r="C79" s="83">
        <v>244</v>
      </c>
      <c r="D79" s="28">
        <v>221</v>
      </c>
      <c r="E79" s="35">
        <f>E153+E229+E303</f>
        <v>27500</v>
      </c>
      <c r="F79" s="67">
        <f t="shared" ref="F79:G79" si="18">F153+F229+F303</f>
        <v>27500</v>
      </c>
      <c r="G79" s="67">
        <f t="shared" si="18"/>
        <v>27500</v>
      </c>
      <c r="H79" s="28"/>
    </row>
    <row r="80" spans="1:8" s="15" customFormat="1" x14ac:dyDescent="0.25">
      <c r="A80" s="84"/>
      <c r="B80" s="84"/>
      <c r="C80" s="84"/>
      <c r="D80" s="28">
        <v>222</v>
      </c>
      <c r="E80" s="35">
        <f t="shared" ref="E80:G80" si="19">E154+E230+E304</f>
        <v>0</v>
      </c>
      <c r="F80" s="35">
        <f t="shared" si="19"/>
        <v>0</v>
      </c>
      <c r="G80" s="35">
        <f t="shared" si="19"/>
        <v>0</v>
      </c>
      <c r="H80" s="28"/>
    </row>
    <row r="81" spans="1:8" s="15" customFormat="1" x14ac:dyDescent="0.25">
      <c r="A81" s="84"/>
      <c r="B81" s="84"/>
      <c r="C81" s="84"/>
      <c r="D81" s="28">
        <v>223</v>
      </c>
      <c r="E81" s="35">
        <f t="shared" ref="E81:G81" si="20">E155+E231+E305</f>
        <v>43000</v>
      </c>
      <c r="F81" s="67">
        <f t="shared" si="20"/>
        <v>43000</v>
      </c>
      <c r="G81" s="67">
        <f t="shared" si="20"/>
        <v>43000</v>
      </c>
      <c r="H81" s="28"/>
    </row>
    <row r="82" spans="1:8" s="15" customFormat="1" x14ac:dyDescent="0.25">
      <c r="A82" s="84"/>
      <c r="B82" s="84"/>
      <c r="C82" s="84"/>
      <c r="D82" s="28">
        <v>225</v>
      </c>
      <c r="E82" s="35">
        <f t="shared" ref="E82:G82" si="21">E156+E232+E306</f>
        <v>148400</v>
      </c>
      <c r="F82" s="67">
        <f t="shared" si="21"/>
        <v>148400</v>
      </c>
      <c r="G82" s="67">
        <f t="shared" si="21"/>
        <v>148400</v>
      </c>
      <c r="H82" s="28"/>
    </row>
    <row r="83" spans="1:8" s="15" customFormat="1" x14ac:dyDescent="0.25">
      <c r="A83" s="84"/>
      <c r="B83" s="84"/>
      <c r="C83" s="84"/>
      <c r="D83" s="28">
        <v>226</v>
      </c>
      <c r="E83" s="35">
        <f t="shared" ref="E83:G83" si="22">E157+E233+E307</f>
        <v>325000</v>
      </c>
      <c r="F83" s="67">
        <f t="shared" si="22"/>
        <v>325000</v>
      </c>
      <c r="G83" s="67">
        <f t="shared" si="22"/>
        <v>325000</v>
      </c>
      <c r="H83" s="28"/>
    </row>
    <row r="84" spans="1:8" s="15" customFormat="1" x14ac:dyDescent="0.25">
      <c r="A84" s="84"/>
      <c r="B84" s="84"/>
      <c r="C84" s="84"/>
      <c r="D84" s="28">
        <v>310</v>
      </c>
      <c r="E84" s="35">
        <f t="shared" ref="E84:G84" si="23">E158+E234+E308</f>
        <v>599800</v>
      </c>
      <c r="F84" s="67">
        <f t="shared" si="23"/>
        <v>669800</v>
      </c>
      <c r="G84" s="67">
        <f t="shared" si="23"/>
        <v>665800</v>
      </c>
      <c r="H84" s="28"/>
    </row>
    <row r="85" spans="1:8" s="15" customFormat="1" x14ac:dyDescent="0.25">
      <c r="A85" s="84"/>
      <c r="B85" s="84"/>
      <c r="C85" s="84"/>
      <c r="D85" s="28">
        <v>341</v>
      </c>
      <c r="E85" s="35">
        <f t="shared" ref="E85:G85" si="24">E159+E235+E309</f>
        <v>0</v>
      </c>
      <c r="F85" s="35">
        <f t="shared" si="24"/>
        <v>0</v>
      </c>
      <c r="G85" s="35">
        <f t="shared" si="24"/>
        <v>0</v>
      </c>
      <c r="H85" s="28"/>
    </row>
    <row r="86" spans="1:8" s="15" customFormat="1" x14ac:dyDescent="0.25">
      <c r="A86" s="84"/>
      <c r="B86" s="84"/>
      <c r="C86" s="84"/>
      <c r="D86" s="28">
        <v>342</v>
      </c>
      <c r="E86" s="35">
        <f t="shared" ref="E86:G86" si="25">E160+E236+E310</f>
        <v>457225.4</v>
      </c>
      <c r="F86" s="70">
        <f t="shared" si="25"/>
        <v>457225.4</v>
      </c>
      <c r="G86" s="70">
        <f t="shared" si="25"/>
        <v>222200</v>
      </c>
      <c r="H86" s="28"/>
    </row>
    <row r="87" spans="1:8" s="15" customFormat="1" x14ac:dyDescent="0.25">
      <c r="A87" s="84"/>
      <c r="B87" s="84"/>
      <c r="C87" s="84"/>
      <c r="D87" s="28">
        <v>343</v>
      </c>
      <c r="E87" s="35">
        <f t="shared" ref="E87:G87" si="26">E161+E237+E311</f>
        <v>0</v>
      </c>
      <c r="F87" s="35">
        <f t="shared" si="26"/>
        <v>0</v>
      </c>
      <c r="G87" s="35">
        <f t="shared" si="26"/>
        <v>0</v>
      </c>
      <c r="H87" s="28"/>
    </row>
    <row r="88" spans="1:8" s="15" customFormat="1" x14ac:dyDescent="0.25">
      <c r="A88" s="84"/>
      <c r="B88" s="84"/>
      <c r="C88" s="84"/>
      <c r="D88" s="28">
        <v>344</v>
      </c>
      <c r="E88" s="35">
        <f t="shared" ref="E88:G88" si="27">E162+E238+E312</f>
        <v>0</v>
      </c>
      <c r="F88" s="35">
        <f t="shared" si="27"/>
        <v>0</v>
      </c>
      <c r="G88" s="35">
        <f t="shared" si="27"/>
        <v>0</v>
      </c>
      <c r="H88" s="28"/>
    </row>
    <row r="89" spans="1:8" s="15" customFormat="1" x14ac:dyDescent="0.25">
      <c r="A89" s="84"/>
      <c r="B89" s="84"/>
      <c r="C89" s="84"/>
      <c r="D89" s="28">
        <v>345</v>
      </c>
      <c r="E89" s="35">
        <f t="shared" ref="E89:G89" si="28">E163+E239+E313</f>
        <v>0</v>
      </c>
      <c r="F89" s="35">
        <f t="shared" si="28"/>
        <v>0</v>
      </c>
      <c r="G89" s="35">
        <f t="shared" si="28"/>
        <v>0</v>
      </c>
      <c r="H89" s="28"/>
    </row>
    <row r="90" spans="1:8" s="15" customFormat="1" x14ac:dyDescent="0.25">
      <c r="A90" s="84"/>
      <c r="B90" s="84"/>
      <c r="C90" s="84"/>
      <c r="D90" s="28">
        <v>346</v>
      </c>
      <c r="E90" s="35">
        <f t="shared" ref="E90:G90" si="29">E164+E240+E314</f>
        <v>21927.21</v>
      </c>
      <c r="F90" s="67">
        <f t="shared" si="29"/>
        <v>70500</v>
      </c>
      <c r="G90" s="67">
        <f t="shared" si="29"/>
        <v>70500</v>
      </c>
      <c r="H90" s="28"/>
    </row>
    <row r="91" spans="1:8" s="15" customFormat="1" x14ac:dyDescent="0.25">
      <c r="A91" s="85"/>
      <c r="B91" s="85"/>
      <c r="C91" s="85"/>
      <c r="D91" s="28">
        <v>349</v>
      </c>
      <c r="E91" s="35">
        <f t="shared" ref="E91:G91" si="30">E165+E241+E315</f>
        <v>0</v>
      </c>
      <c r="F91" s="67">
        <f t="shared" si="30"/>
        <v>0</v>
      </c>
      <c r="G91" s="67">
        <f t="shared" si="30"/>
        <v>0</v>
      </c>
      <c r="H91" s="28"/>
    </row>
    <row r="92" spans="1:8" s="15" customFormat="1" x14ac:dyDescent="0.25">
      <c r="A92" s="36" t="s">
        <v>17</v>
      </c>
      <c r="B92" s="28"/>
      <c r="C92" s="28"/>
      <c r="D92" s="28"/>
      <c r="E92" s="35"/>
      <c r="F92" s="35"/>
      <c r="G92" s="35"/>
      <c r="H92" s="28"/>
    </row>
    <row r="93" spans="1:8" ht="45" x14ac:dyDescent="0.25">
      <c r="A93" s="6" t="s">
        <v>55</v>
      </c>
      <c r="B93" s="1">
        <v>2650</v>
      </c>
      <c r="C93" s="1">
        <v>400</v>
      </c>
      <c r="D93" s="3"/>
      <c r="E93" s="31"/>
      <c r="F93" s="31"/>
      <c r="G93" s="31"/>
      <c r="H93" s="3"/>
    </row>
    <row r="94" spans="1:8" x14ac:dyDescent="0.25">
      <c r="A94" s="8" t="s">
        <v>6</v>
      </c>
      <c r="B94" s="80">
        <v>2651</v>
      </c>
      <c r="C94" s="80">
        <v>406</v>
      </c>
      <c r="D94" s="81"/>
      <c r="E94" s="82"/>
      <c r="F94" s="82"/>
      <c r="G94" s="82"/>
      <c r="H94" s="81"/>
    </row>
    <row r="95" spans="1:8" ht="45" x14ac:dyDescent="0.25">
      <c r="A95" s="8" t="s">
        <v>56</v>
      </c>
      <c r="B95" s="80"/>
      <c r="C95" s="80"/>
      <c r="D95" s="81"/>
      <c r="E95" s="82"/>
      <c r="F95" s="82"/>
      <c r="G95" s="82"/>
      <c r="H95" s="81"/>
    </row>
    <row r="96" spans="1:8" ht="45" x14ac:dyDescent="0.25">
      <c r="A96" s="8" t="s">
        <v>57</v>
      </c>
      <c r="B96" s="1">
        <v>2652</v>
      </c>
      <c r="C96" s="1">
        <v>407</v>
      </c>
      <c r="D96" s="3"/>
      <c r="E96" s="31"/>
      <c r="F96" s="31"/>
      <c r="G96" s="31"/>
      <c r="H96" s="3"/>
    </row>
    <row r="97" spans="1:8" x14ac:dyDescent="0.25">
      <c r="A97" s="8" t="s">
        <v>136</v>
      </c>
      <c r="B97" s="59">
        <v>2660</v>
      </c>
      <c r="C97" s="59">
        <v>247</v>
      </c>
      <c r="D97" s="60">
        <v>223</v>
      </c>
      <c r="E97" s="61">
        <f>E171+E247+E321</f>
        <v>193600</v>
      </c>
      <c r="F97" s="61">
        <f t="shared" ref="F97:G97" si="31">F171+F247+F321</f>
        <v>193600</v>
      </c>
      <c r="G97" s="61">
        <f t="shared" si="31"/>
        <v>193600</v>
      </c>
      <c r="H97" s="60"/>
    </row>
    <row r="98" spans="1:8" x14ac:dyDescent="0.25">
      <c r="A98" s="2" t="s">
        <v>119</v>
      </c>
      <c r="B98" s="1">
        <v>3000</v>
      </c>
      <c r="C98" s="1">
        <v>100</v>
      </c>
      <c r="D98" s="3"/>
      <c r="E98" s="31"/>
      <c r="F98" s="31"/>
      <c r="G98" s="31"/>
      <c r="H98" s="1" t="s">
        <v>4</v>
      </c>
    </row>
    <row r="99" spans="1:8" x14ac:dyDescent="0.25">
      <c r="A99" s="6" t="s">
        <v>6</v>
      </c>
      <c r="B99" s="80">
        <v>3010</v>
      </c>
      <c r="C99" s="81"/>
      <c r="D99" s="81"/>
      <c r="E99" s="82"/>
      <c r="F99" s="82"/>
      <c r="G99" s="82"/>
      <c r="H99" s="80" t="s">
        <v>4</v>
      </c>
    </row>
    <row r="100" spans="1:8" x14ac:dyDescent="0.25">
      <c r="A100" s="9" t="s">
        <v>120</v>
      </c>
      <c r="B100" s="80"/>
      <c r="C100" s="81"/>
      <c r="D100" s="81"/>
      <c r="E100" s="82"/>
      <c r="F100" s="82"/>
      <c r="G100" s="82"/>
      <c r="H100" s="80"/>
    </row>
    <row r="101" spans="1:8" x14ac:dyDescent="0.25">
      <c r="A101" s="9" t="s">
        <v>121</v>
      </c>
      <c r="B101" s="1">
        <v>3020</v>
      </c>
      <c r="C101" s="3"/>
      <c r="D101" s="3"/>
      <c r="E101" s="31"/>
      <c r="F101" s="31"/>
      <c r="G101" s="31"/>
      <c r="H101" s="1" t="s">
        <v>4</v>
      </c>
    </row>
    <row r="102" spans="1:8" x14ac:dyDescent="0.25">
      <c r="A102" s="9" t="s">
        <v>122</v>
      </c>
      <c r="B102" s="1">
        <v>3030</v>
      </c>
      <c r="C102" s="3"/>
      <c r="D102" s="3"/>
      <c r="E102" s="31"/>
      <c r="F102" s="31"/>
      <c r="G102" s="31"/>
      <c r="H102" s="1" t="s">
        <v>4</v>
      </c>
    </row>
    <row r="103" spans="1:8" x14ac:dyDescent="0.25">
      <c r="A103" s="2" t="s">
        <v>123</v>
      </c>
      <c r="B103" s="1">
        <v>4000</v>
      </c>
      <c r="C103" s="1" t="s">
        <v>4</v>
      </c>
      <c r="D103" s="3"/>
      <c r="E103" s="31"/>
      <c r="F103" s="31"/>
      <c r="G103" s="31"/>
      <c r="H103" s="1" t="s">
        <v>4</v>
      </c>
    </row>
    <row r="104" spans="1:8" x14ac:dyDescent="0.25">
      <c r="A104" s="6" t="s">
        <v>17</v>
      </c>
      <c r="B104" s="80">
        <v>4010</v>
      </c>
      <c r="C104" s="80">
        <v>610</v>
      </c>
      <c r="D104" s="81"/>
      <c r="E104" s="82"/>
      <c r="F104" s="82"/>
      <c r="G104" s="82"/>
      <c r="H104" s="80" t="s">
        <v>4</v>
      </c>
    </row>
    <row r="105" spans="1:8" x14ac:dyDescent="0.25">
      <c r="A105" s="6" t="s">
        <v>58</v>
      </c>
      <c r="B105" s="80"/>
      <c r="C105" s="80"/>
      <c r="D105" s="81"/>
      <c r="E105" s="82"/>
      <c r="F105" s="82"/>
      <c r="G105" s="82"/>
      <c r="H105" s="80"/>
    </row>
    <row r="106" spans="1:8" x14ac:dyDescent="0.25">
      <c r="A106" s="6"/>
      <c r="B106" s="1"/>
      <c r="C106" s="1"/>
      <c r="D106" s="3"/>
      <c r="E106" s="31"/>
      <c r="F106" s="31"/>
      <c r="G106" s="31"/>
      <c r="H106" s="1"/>
    </row>
    <row r="107" spans="1:8" s="18" customFormat="1" ht="28.5" x14ac:dyDescent="0.25">
      <c r="A107" s="16" t="s">
        <v>59</v>
      </c>
      <c r="B107" s="17">
        <v>2000</v>
      </c>
      <c r="C107" s="17" t="s">
        <v>4</v>
      </c>
      <c r="D107" s="16"/>
      <c r="E107" s="32">
        <f>E149</f>
        <v>256952.61</v>
      </c>
      <c r="F107" s="32">
        <f t="shared" ref="F107:G107" si="32">F149</f>
        <v>235025.4</v>
      </c>
      <c r="G107" s="32">
        <f t="shared" si="32"/>
        <v>0</v>
      </c>
      <c r="H107" s="16"/>
    </row>
    <row r="108" spans="1:8" x14ac:dyDescent="0.25">
      <c r="A108" s="4" t="s">
        <v>6</v>
      </c>
      <c r="B108" s="80">
        <v>2100</v>
      </c>
      <c r="C108" s="80" t="s">
        <v>4</v>
      </c>
      <c r="D108" s="81"/>
      <c r="E108" s="82"/>
      <c r="F108" s="82"/>
      <c r="G108" s="82"/>
      <c r="H108" s="80" t="s">
        <v>4</v>
      </c>
    </row>
    <row r="109" spans="1:8" x14ac:dyDescent="0.25">
      <c r="A109" s="4" t="s">
        <v>20</v>
      </c>
      <c r="B109" s="80"/>
      <c r="C109" s="80"/>
      <c r="D109" s="81"/>
      <c r="E109" s="82"/>
      <c r="F109" s="82"/>
      <c r="G109" s="82"/>
      <c r="H109" s="80"/>
    </row>
    <row r="110" spans="1:8" x14ac:dyDescent="0.25">
      <c r="A110" s="6" t="s">
        <v>6</v>
      </c>
      <c r="B110" s="80">
        <v>2110</v>
      </c>
      <c r="C110" s="80">
        <v>111</v>
      </c>
      <c r="D110" s="81"/>
      <c r="E110" s="82"/>
      <c r="F110" s="82"/>
      <c r="G110" s="82"/>
      <c r="H110" s="80" t="s">
        <v>4</v>
      </c>
    </row>
    <row r="111" spans="1:8" x14ac:dyDescent="0.25">
      <c r="A111" s="6" t="s">
        <v>21</v>
      </c>
      <c r="B111" s="80"/>
      <c r="C111" s="80"/>
      <c r="D111" s="81"/>
      <c r="E111" s="82"/>
      <c r="F111" s="82"/>
      <c r="G111" s="82"/>
      <c r="H111" s="80"/>
    </row>
    <row r="112" spans="1:8" ht="30" x14ac:dyDescent="0.25">
      <c r="A112" s="6" t="s">
        <v>22</v>
      </c>
      <c r="B112" s="1">
        <v>2120</v>
      </c>
      <c r="C112" s="1">
        <v>112</v>
      </c>
      <c r="D112" s="3"/>
      <c r="E112" s="31"/>
      <c r="F112" s="31"/>
      <c r="G112" s="31"/>
      <c r="H112" s="1" t="s">
        <v>4</v>
      </c>
    </row>
    <row r="113" spans="1:8" ht="45" x14ac:dyDescent="0.25">
      <c r="A113" s="6" t="s">
        <v>23</v>
      </c>
      <c r="B113" s="1">
        <v>2130</v>
      </c>
      <c r="C113" s="1">
        <v>113</v>
      </c>
      <c r="D113" s="3"/>
      <c r="E113" s="31"/>
      <c r="F113" s="31"/>
      <c r="G113" s="31"/>
      <c r="H113" s="1" t="s">
        <v>4</v>
      </c>
    </row>
    <row r="114" spans="1:8" ht="60" x14ac:dyDescent="0.25">
      <c r="A114" s="6" t="s">
        <v>24</v>
      </c>
      <c r="B114" s="1">
        <v>2140</v>
      </c>
      <c r="C114" s="1">
        <v>119</v>
      </c>
      <c r="D114" s="3"/>
      <c r="E114" s="31"/>
      <c r="F114" s="31"/>
      <c r="G114" s="31"/>
      <c r="H114" s="1" t="s">
        <v>4</v>
      </c>
    </row>
    <row r="115" spans="1:8" x14ac:dyDescent="0.25">
      <c r="A115" s="8" t="s">
        <v>6</v>
      </c>
      <c r="B115" s="80">
        <v>2141</v>
      </c>
      <c r="C115" s="80">
        <v>119</v>
      </c>
      <c r="D115" s="81"/>
      <c r="E115" s="82"/>
      <c r="F115" s="82"/>
      <c r="G115" s="82"/>
      <c r="H115" s="80" t="s">
        <v>4</v>
      </c>
    </row>
    <row r="116" spans="1:8" x14ac:dyDescent="0.25">
      <c r="A116" s="8" t="s">
        <v>25</v>
      </c>
      <c r="B116" s="80"/>
      <c r="C116" s="80"/>
      <c r="D116" s="81"/>
      <c r="E116" s="82"/>
      <c r="F116" s="82"/>
      <c r="G116" s="82"/>
      <c r="H116" s="80"/>
    </row>
    <row r="117" spans="1:8" x14ac:dyDescent="0.25">
      <c r="A117" s="8" t="s">
        <v>26</v>
      </c>
      <c r="B117" s="1">
        <v>2142</v>
      </c>
      <c r="C117" s="1">
        <v>119</v>
      </c>
      <c r="D117" s="3"/>
      <c r="E117" s="31"/>
      <c r="F117" s="31"/>
      <c r="G117" s="31"/>
      <c r="H117" s="1" t="s">
        <v>4</v>
      </c>
    </row>
    <row r="118" spans="1:8" ht="30" x14ac:dyDescent="0.25">
      <c r="A118" s="6" t="s">
        <v>27</v>
      </c>
      <c r="B118" s="1">
        <v>2150</v>
      </c>
      <c r="C118" s="1">
        <v>131</v>
      </c>
      <c r="D118" s="3"/>
      <c r="E118" s="31"/>
      <c r="F118" s="31"/>
      <c r="G118" s="31"/>
      <c r="H118" s="1" t="s">
        <v>4</v>
      </c>
    </row>
    <row r="119" spans="1:8" ht="45" x14ac:dyDescent="0.25">
      <c r="A119" s="6" t="s">
        <v>28</v>
      </c>
      <c r="B119" s="1">
        <v>2160</v>
      </c>
      <c r="C119" s="1">
        <v>133</v>
      </c>
      <c r="D119" s="3"/>
      <c r="E119" s="31"/>
      <c r="F119" s="31"/>
      <c r="G119" s="31"/>
      <c r="H119" s="1" t="s">
        <v>29</v>
      </c>
    </row>
    <row r="120" spans="1:8" ht="30" x14ac:dyDescent="0.25">
      <c r="A120" s="6" t="s">
        <v>30</v>
      </c>
      <c r="B120" s="1">
        <v>2170</v>
      </c>
      <c r="C120" s="1">
        <v>134</v>
      </c>
      <c r="D120" s="3"/>
      <c r="E120" s="31"/>
      <c r="F120" s="31"/>
      <c r="G120" s="31"/>
      <c r="H120" s="1" t="s">
        <v>4</v>
      </c>
    </row>
    <row r="121" spans="1:8" ht="45" x14ac:dyDescent="0.25">
      <c r="A121" s="6" t="s">
        <v>31</v>
      </c>
      <c r="B121" s="1">
        <v>2180</v>
      </c>
      <c r="C121" s="1">
        <v>139</v>
      </c>
      <c r="D121" s="3"/>
      <c r="E121" s="31"/>
      <c r="F121" s="31"/>
      <c r="G121" s="31"/>
      <c r="H121" s="1" t="s">
        <v>4</v>
      </c>
    </row>
    <row r="122" spans="1:8" x14ac:dyDescent="0.25">
      <c r="A122" s="8" t="s">
        <v>6</v>
      </c>
      <c r="B122" s="80">
        <v>2181</v>
      </c>
      <c r="C122" s="80">
        <v>139</v>
      </c>
      <c r="D122" s="81"/>
      <c r="E122" s="82"/>
      <c r="F122" s="82"/>
      <c r="G122" s="82"/>
      <c r="H122" s="80" t="s">
        <v>4</v>
      </c>
    </row>
    <row r="123" spans="1:8" x14ac:dyDescent="0.25">
      <c r="A123" s="8" t="s">
        <v>32</v>
      </c>
      <c r="B123" s="80"/>
      <c r="C123" s="80"/>
      <c r="D123" s="81"/>
      <c r="E123" s="82"/>
      <c r="F123" s="82"/>
      <c r="G123" s="82"/>
      <c r="H123" s="80"/>
    </row>
    <row r="124" spans="1:8" x14ac:dyDescent="0.25">
      <c r="A124" s="4" t="s">
        <v>33</v>
      </c>
      <c r="B124" s="1">
        <v>2200</v>
      </c>
      <c r="C124" s="1">
        <v>300</v>
      </c>
      <c r="D124" s="3"/>
      <c r="E124" s="31"/>
      <c r="F124" s="31"/>
      <c r="G124" s="31"/>
      <c r="H124" s="1" t="s">
        <v>4</v>
      </c>
    </row>
    <row r="125" spans="1:8" x14ac:dyDescent="0.25">
      <c r="A125" s="6" t="s">
        <v>6</v>
      </c>
      <c r="B125" s="80">
        <v>2210</v>
      </c>
      <c r="C125" s="80">
        <v>320</v>
      </c>
      <c r="D125" s="81"/>
      <c r="E125" s="82"/>
      <c r="F125" s="82"/>
      <c r="G125" s="82"/>
      <c r="H125" s="80" t="s">
        <v>4</v>
      </c>
    </row>
    <row r="126" spans="1:8" ht="30" x14ac:dyDescent="0.25">
      <c r="A126" s="6" t="s">
        <v>34</v>
      </c>
      <c r="B126" s="80"/>
      <c r="C126" s="80"/>
      <c r="D126" s="81"/>
      <c r="E126" s="82"/>
      <c r="F126" s="82"/>
      <c r="G126" s="82"/>
      <c r="H126" s="80"/>
    </row>
    <row r="127" spans="1:8" x14ac:dyDescent="0.25">
      <c r="A127" s="8" t="s">
        <v>17</v>
      </c>
      <c r="B127" s="80">
        <v>2211</v>
      </c>
      <c r="C127" s="80">
        <v>321</v>
      </c>
      <c r="D127" s="81"/>
      <c r="E127" s="82"/>
      <c r="F127" s="82"/>
      <c r="G127" s="82"/>
      <c r="H127" s="80" t="s">
        <v>4</v>
      </c>
    </row>
    <row r="128" spans="1:8" ht="45" x14ac:dyDescent="0.25">
      <c r="A128" s="8" t="s">
        <v>35</v>
      </c>
      <c r="B128" s="80"/>
      <c r="C128" s="80"/>
      <c r="D128" s="81"/>
      <c r="E128" s="82"/>
      <c r="F128" s="82"/>
      <c r="G128" s="82"/>
      <c r="H128" s="80"/>
    </row>
    <row r="129" spans="1:8" x14ac:dyDescent="0.25">
      <c r="A129" s="3"/>
      <c r="B129" s="3"/>
      <c r="C129" s="3"/>
      <c r="D129" s="3"/>
      <c r="E129" s="31"/>
      <c r="F129" s="31"/>
      <c r="G129" s="31"/>
      <c r="H129" s="3"/>
    </row>
    <row r="130" spans="1:8" ht="60" x14ac:dyDescent="0.25">
      <c r="A130" s="6" t="s">
        <v>36</v>
      </c>
      <c r="B130" s="1">
        <v>2220</v>
      </c>
      <c r="C130" s="1">
        <v>340</v>
      </c>
      <c r="D130" s="3"/>
      <c r="E130" s="31"/>
      <c r="F130" s="31"/>
      <c r="G130" s="31"/>
      <c r="H130" s="1" t="s">
        <v>4</v>
      </c>
    </row>
    <row r="131" spans="1:8" ht="75" x14ac:dyDescent="0.25">
      <c r="A131" s="6" t="s">
        <v>37</v>
      </c>
      <c r="B131" s="1">
        <v>2230</v>
      </c>
      <c r="C131" s="1">
        <v>350</v>
      </c>
      <c r="D131" s="3"/>
      <c r="E131" s="31"/>
      <c r="F131" s="31"/>
      <c r="G131" s="31"/>
      <c r="H131" s="1" t="s">
        <v>4</v>
      </c>
    </row>
    <row r="132" spans="1:8" x14ac:dyDescent="0.25">
      <c r="A132" s="6" t="s">
        <v>38</v>
      </c>
      <c r="B132" s="1">
        <v>2240</v>
      </c>
      <c r="C132" s="1">
        <v>360</v>
      </c>
      <c r="D132" s="3"/>
      <c r="E132" s="31"/>
      <c r="F132" s="31"/>
      <c r="G132" s="31"/>
      <c r="H132" s="1" t="s">
        <v>4</v>
      </c>
    </row>
    <row r="133" spans="1:8" x14ac:dyDescent="0.25">
      <c r="A133" s="4" t="s">
        <v>39</v>
      </c>
      <c r="B133" s="1">
        <v>2300</v>
      </c>
      <c r="C133" s="1">
        <v>850</v>
      </c>
      <c r="D133" s="3"/>
      <c r="E133" s="31"/>
      <c r="F133" s="31"/>
      <c r="G133" s="31"/>
      <c r="H133" s="1" t="s">
        <v>4</v>
      </c>
    </row>
    <row r="134" spans="1:8" x14ac:dyDescent="0.25">
      <c r="A134" s="6" t="s">
        <v>17</v>
      </c>
      <c r="B134" s="80">
        <v>2310</v>
      </c>
      <c r="C134" s="80">
        <v>851</v>
      </c>
      <c r="D134" s="81"/>
      <c r="E134" s="82"/>
      <c r="F134" s="82"/>
      <c r="G134" s="82"/>
      <c r="H134" s="80" t="s">
        <v>4</v>
      </c>
    </row>
    <row r="135" spans="1:8" ht="30" x14ac:dyDescent="0.25">
      <c r="A135" s="6" t="s">
        <v>40</v>
      </c>
      <c r="B135" s="80"/>
      <c r="C135" s="80"/>
      <c r="D135" s="81"/>
      <c r="E135" s="82"/>
      <c r="F135" s="82"/>
      <c r="G135" s="82"/>
      <c r="H135" s="80"/>
    </row>
    <row r="136" spans="1:8" ht="45" x14ac:dyDescent="0.25">
      <c r="A136" s="6" t="s">
        <v>41</v>
      </c>
      <c r="B136" s="1">
        <v>2320</v>
      </c>
      <c r="C136" s="1">
        <v>852</v>
      </c>
      <c r="D136" s="3"/>
      <c r="E136" s="31"/>
      <c r="F136" s="31"/>
      <c r="G136" s="31"/>
      <c r="H136" s="1" t="s">
        <v>4</v>
      </c>
    </row>
    <row r="137" spans="1:8" ht="30" x14ac:dyDescent="0.25">
      <c r="A137" s="6" t="s">
        <v>42</v>
      </c>
      <c r="B137" s="1">
        <v>2330</v>
      </c>
      <c r="C137" s="1">
        <v>853</v>
      </c>
      <c r="D137" s="3"/>
      <c r="E137" s="31"/>
      <c r="F137" s="31"/>
      <c r="G137" s="31"/>
      <c r="H137" s="1" t="s">
        <v>4</v>
      </c>
    </row>
    <row r="138" spans="1:8" ht="30" x14ac:dyDescent="0.25">
      <c r="A138" s="4" t="s">
        <v>43</v>
      </c>
      <c r="B138" s="1">
        <v>2400</v>
      </c>
      <c r="C138" s="1" t="s">
        <v>4</v>
      </c>
      <c r="D138" s="3"/>
      <c r="E138" s="31"/>
      <c r="F138" s="31"/>
      <c r="G138" s="31"/>
      <c r="H138" s="1" t="s">
        <v>4</v>
      </c>
    </row>
    <row r="139" spans="1:8" x14ac:dyDescent="0.25">
      <c r="A139" s="6" t="s">
        <v>17</v>
      </c>
      <c r="B139" s="80">
        <v>2410</v>
      </c>
      <c r="C139" s="80">
        <v>613</v>
      </c>
      <c r="D139" s="81"/>
      <c r="E139" s="82"/>
      <c r="F139" s="82"/>
      <c r="G139" s="82"/>
      <c r="H139" s="81"/>
    </row>
    <row r="140" spans="1:8" ht="30" x14ac:dyDescent="0.25">
      <c r="A140" s="6" t="s">
        <v>44</v>
      </c>
      <c r="B140" s="80"/>
      <c r="C140" s="80"/>
      <c r="D140" s="81"/>
      <c r="E140" s="82"/>
      <c r="F140" s="82"/>
      <c r="G140" s="82"/>
      <c r="H140" s="81"/>
    </row>
    <row r="141" spans="1:8" ht="30" x14ac:dyDescent="0.25">
      <c r="A141" s="6" t="s">
        <v>45</v>
      </c>
      <c r="B141" s="1">
        <v>2420</v>
      </c>
      <c r="C141" s="1">
        <v>623</v>
      </c>
      <c r="D141" s="3"/>
      <c r="E141" s="31"/>
      <c r="F141" s="31"/>
      <c r="G141" s="31"/>
      <c r="H141" s="3"/>
    </row>
    <row r="142" spans="1:8" ht="60" x14ac:dyDescent="0.25">
      <c r="A142" s="6" t="s">
        <v>46</v>
      </c>
      <c r="B142" s="1">
        <v>2430</v>
      </c>
      <c r="C142" s="1">
        <v>634</v>
      </c>
      <c r="D142" s="3"/>
      <c r="E142" s="31"/>
      <c r="F142" s="31"/>
      <c r="G142" s="31"/>
      <c r="H142" s="3"/>
    </row>
    <row r="143" spans="1:8" ht="30" x14ac:dyDescent="0.25">
      <c r="A143" s="6" t="s">
        <v>47</v>
      </c>
      <c r="B143" s="1">
        <v>2440</v>
      </c>
      <c r="C143" s="1">
        <v>810</v>
      </c>
      <c r="D143" s="3"/>
      <c r="E143" s="31"/>
      <c r="F143" s="31"/>
      <c r="G143" s="31"/>
      <c r="H143" s="3"/>
    </row>
    <row r="144" spans="1:8" x14ac:dyDescent="0.25">
      <c r="A144" s="6" t="s">
        <v>48</v>
      </c>
      <c r="B144" s="1">
        <v>2450</v>
      </c>
      <c r="C144" s="1">
        <v>862</v>
      </c>
      <c r="D144" s="3"/>
      <c r="E144" s="31"/>
      <c r="F144" s="31"/>
      <c r="G144" s="31"/>
      <c r="H144" s="3"/>
    </row>
    <row r="145" spans="1:8" ht="45" x14ac:dyDescent="0.25">
      <c r="A145" s="6" t="s">
        <v>49</v>
      </c>
      <c r="B145" s="1">
        <v>2460</v>
      </c>
      <c r="C145" s="1">
        <v>863</v>
      </c>
      <c r="D145" s="3"/>
      <c r="E145" s="31"/>
      <c r="F145" s="31"/>
      <c r="G145" s="31"/>
      <c r="H145" s="3"/>
    </row>
    <row r="146" spans="1:8" x14ac:dyDescent="0.25">
      <c r="A146" s="6"/>
      <c r="B146" s="1"/>
      <c r="C146" s="1"/>
      <c r="D146" s="3"/>
      <c r="E146" s="31"/>
      <c r="F146" s="31"/>
      <c r="G146" s="31"/>
      <c r="H146" s="3"/>
    </row>
    <row r="147" spans="1:8" ht="30" x14ac:dyDescent="0.25">
      <c r="A147" s="4" t="s">
        <v>50</v>
      </c>
      <c r="B147" s="1">
        <v>2500</v>
      </c>
      <c r="C147" s="1" t="s">
        <v>4</v>
      </c>
      <c r="D147" s="3"/>
      <c r="E147" s="31"/>
      <c r="F147" s="31"/>
      <c r="G147" s="31"/>
      <c r="H147" s="1" t="s">
        <v>4</v>
      </c>
    </row>
    <row r="148" spans="1:8" ht="60" x14ac:dyDescent="0.25">
      <c r="A148" s="6" t="s">
        <v>51</v>
      </c>
      <c r="B148" s="1">
        <v>2520</v>
      </c>
      <c r="C148" s="1">
        <v>831</v>
      </c>
      <c r="D148" s="3"/>
      <c r="E148" s="31"/>
      <c r="F148" s="31"/>
      <c r="G148" s="31"/>
      <c r="H148" s="1" t="s">
        <v>4</v>
      </c>
    </row>
    <row r="149" spans="1:8" x14ac:dyDescent="0.25">
      <c r="A149" s="7" t="s">
        <v>124</v>
      </c>
      <c r="B149" s="1">
        <v>2600</v>
      </c>
      <c r="C149" s="1" t="s">
        <v>4</v>
      </c>
      <c r="D149" s="3"/>
      <c r="E149" s="31">
        <f>SUM(E150:E171)</f>
        <v>256952.61</v>
      </c>
      <c r="F149" s="66">
        <f t="shared" ref="F149:G149" si="33">SUM(F150:F171)</f>
        <v>235025.4</v>
      </c>
      <c r="G149" s="66">
        <f t="shared" si="33"/>
        <v>0</v>
      </c>
      <c r="H149" s="3"/>
    </row>
    <row r="150" spans="1:8" x14ac:dyDescent="0.25">
      <c r="A150" s="6" t="s">
        <v>6</v>
      </c>
      <c r="B150" s="80">
        <v>2610</v>
      </c>
      <c r="C150" s="80">
        <v>241</v>
      </c>
      <c r="D150" s="81"/>
      <c r="E150" s="82"/>
      <c r="F150" s="82"/>
      <c r="G150" s="82"/>
      <c r="H150" s="81"/>
    </row>
    <row r="151" spans="1:8" ht="30" x14ac:dyDescent="0.25">
      <c r="A151" s="6" t="s">
        <v>52</v>
      </c>
      <c r="B151" s="80"/>
      <c r="C151" s="80"/>
      <c r="D151" s="81"/>
      <c r="E151" s="82"/>
      <c r="F151" s="82"/>
      <c r="G151" s="82"/>
      <c r="H151" s="81"/>
    </row>
    <row r="152" spans="1:8" ht="45" x14ac:dyDescent="0.25">
      <c r="A152" s="6" t="s">
        <v>53</v>
      </c>
      <c r="B152" s="1">
        <v>2630</v>
      </c>
      <c r="C152" s="1">
        <v>243</v>
      </c>
      <c r="D152" s="3"/>
      <c r="E152" s="31"/>
      <c r="F152" s="31"/>
      <c r="G152" s="31"/>
      <c r="H152" s="3"/>
    </row>
    <row r="153" spans="1:8" s="21" customFormat="1" x14ac:dyDescent="0.25">
      <c r="A153" s="73" t="s">
        <v>54</v>
      </c>
      <c r="B153" s="73">
        <v>2640</v>
      </c>
      <c r="C153" s="73">
        <v>244</v>
      </c>
      <c r="D153" s="23">
        <v>221</v>
      </c>
      <c r="E153" s="34"/>
      <c r="F153" s="34"/>
      <c r="G153" s="34"/>
      <c r="H153" s="23"/>
    </row>
    <row r="154" spans="1:8" s="21" customFormat="1" x14ac:dyDescent="0.25">
      <c r="A154" s="74"/>
      <c r="B154" s="74"/>
      <c r="C154" s="74"/>
      <c r="D154" s="23">
        <v>222</v>
      </c>
      <c r="E154" s="34"/>
      <c r="F154" s="34"/>
      <c r="G154" s="34"/>
      <c r="H154" s="23"/>
    </row>
    <row r="155" spans="1:8" s="21" customFormat="1" x14ac:dyDescent="0.25">
      <c r="A155" s="74"/>
      <c r="B155" s="74"/>
      <c r="C155" s="74"/>
      <c r="D155" s="23">
        <v>223</v>
      </c>
      <c r="E155" s="34"/>
      <c r="F155" s="34"/>
      <c r="G155" s="34"/>
      <c r="H155" s="23"/>
    </row>
    <row r="156" spans="1:8" s="21" customFormat="1" x14ac:dyDescent="0.25">
      <c r="A156" s="74"/>
      <c r="B156" s="74"/>
      <c r="C156" s="74"/>
      <c r="D156" s="23">
        <v>225</v>
      </c>
      <c r="E156" s="34"/>
      <c r="F156" s="34"/>
      <c r="G156" s="34"/>
      <c r="H156" s="23"/>
    </row>
    <row r="157" spans="1:8" s="21" customFormat="1" x14ac:dyDescent="0.25">
      <c r="A157" s="74"/>
      <c r="B157" s="74"/>
      <c r="C157" s="74"/>
      <c r="D157" s="23">
        <v>226</v>
      </c>
      <c r="E157" s="34"/>
      <c r="F157" s="34"/>
      <c r="G157" s="34"/>
      <c r="H157" s="23"/>
    </row>
    <row r="158" spans="1:8" s="21" customFormat="1" x14ac:dyDescent="0.25">
      <c r="A158" s="74"/>
      <c r="B158" s="74"/>
      <c r="C158" s="74"/>
      <c r="D158" s="23">
        <v>310</v>
      </c>
      <c r="E158" s="34"/>
      <c r="F158" s="34"/>
      <c r="G158" s="34"/>
      <c r="H158" s="23"/>
    </row>
    <row r="159" spans="1:8" s="21" customFormat="1" x14ac:dyDescent="0.25">
      <c r="A159" s="74"/>
      <c r="B159" s="74"/>
      <c r="C159" s="74"/>
      <c r="D159" s="23">
        <v>341</v>
      </c>
      <c r="E159" s="34"/>
      <c r="F159" s="34"/>
      <c r="G159" s="34"/>
      <c r="H159" s="23"/>
    </row>
    <row r="160" spans="1:8" s="21" customFormat="1" x14ac:dyDescent="0.25">
      <c r="A160" s="74"/>
      <c r="B160" s="74"/>
      <c r="C160" s="74"/>
      <c r="D160" s="23">
        <v>342</v>
      </c>
      <c r="E160" s="34">
        <v>235025.4</v>
      </c>
      <c r="F160" s="53">
        <v>235025.4</v>
      </c>
      <c r="G160" s="53"/>
      <c r="H160" s="23"/>
    </row>
    <row r="161" spans="1:8" s="21" customFormat="1" x14ac:dyDescent="0.25">
      <c r="A161" s="74"/>
      <c r="B161" s="74"/>
      <c r="C161" s="74"/>
      <c r="D161" s="23">
        <v>343</v>
      </c>
      <c r="E161" s="34"/>
      <c r="F161" s="34"/>
      <c r="G161" s="34"/>
      <c r="H161" s="23"/>
    </row>
    <row r="162" spans="1:8" s="21" customFormat="1" x14ac:dyDescent="0.25">
      <c r="A162" s="74"/>
      <c r="B162" s="74"/>
      <c r="C162" s="74"/>
      <c r="D162" s="23">
        <v>344</v>
      </c>
      <c r="E162" s="34"/>
      <c r="F162" s="34"/>
      <c r="G162" s="34"/>
      <c r="H162" s="23"/>
    </row>
    <row r="163" spans="1:8" s="21" customFormat="1" x14ac:dyDescent="0.25">
      <c r="A163" s="74"/>
      <c r="B163" s="74"/>
      <c r="C163" s="74"/>
      <c r="D163" s="23">
        <v>345</v>
      </c>
      <c r="E163" s="34"/>
      <c r="F163" s="34"/>
      <c r="G163" s="34"/>
      <c r="H163" s="23"/>
    </row>
    <row r="164" spans="1:8" s="21" customFormat="1" x14ac:dyDescent="0.25">
      <c r="A164" s="74"/>
      <c r="B164" s="74"/>
      <c r="C164" s="74"/>
      <c r="D164" s="23">
        <v>346</v>
      </c>
      <c r="E164" s="34">
        <v>21927.21</v>
      </c>
      <c r="F164" s="34"/>
      <c r="G164" s="34"/>
      <c r="H164" s="23"/>
    </row>
    <row r="165" spans="1:8" s="21" customFormat="1" x14ac:dyDescent="0.25">
      <c r="A165" s="75"/>
      <c r="B165" s="75"/>
      <c r="C165" s="75"/>
      <c r="D165" s="23">
        <v>349</v>
      </c>
      <c r="E165" s="34"/>
      <c r="F165" s="34"/>
      <c r="G165" s="34"/>
      <c r="H165" s="23"/>
    </row>
    <row r="166" spans="1:8" x14ac:dyDescent="0.25">
      <c r="A166" s="8" t="s">
        <v>17</v>
      </c>
      <c r="B166" s="3"/>
      <c r="C166" s="3"/>
      <c r="D166" s="3"/>
      <c r="E166" s="31"/>
      <c r="F166" s="31"/>
      <c r="G166" s="31"/>
      <c r="H166" s="3"/>
    </row>
    <row r="167" spans="1:8" ht="45" x14ac:dyDescent="0.25">
      <c r="A167" s="6" t="s">
        <v>55</v>
      </c>
      <c r="B167" s="1">
        <v>2650</v>
      </c>
      <c r="C167" s="1">
        <v>400</v>
      </c>
      <c r="D167" s="3"/>
      <c r="E167" s="31"/>
      <c r="F167" s="31"/>
      <c r="G167" s="31"/>
      <c r="H167" s="3"/>
    </row>
    <row r="168" spans="1:8" x14ac:dyDescent="0.25">
      <c r="A168" s="8" t="s">
        <v>6</v>
      </c>
      <c r="B168" s="80">
        <v>2651</v>
      </c>
      <c r="C168" s="80">
        <v>406</v>
      </c>
      <c r="D168" s="81"/>
      <c r="E168" s="82"/>
      <c r="F168" s="82"/>
      <c r="G168" s="82"/>
      <c r="H168" s="81"/>
    </row>
    <row r="169" spans="1:8" ht="45" x14ac:dyDescent="0.25">
      <c r="A169" s="8" t="s">
        <v>56</v>
      </c>
      <c r="B169" s="80"/>
      <c r="C169" s="80"/>
      <c r="D169" s="81"/>
      <c r="E169" s="82"/>
      <c r="F169" s="82"/>
      <c r="G169" s="82"/>
      <c r="H169" s="81"/>
    </row>
    <row r="170" spans="1:8" ht="45" x14ac:dyDescent="0.25">
      <c r="A170" s="8" t="s">
        <v>57</v>
      </c>
      <c r="B170" s="1">
        <v>2652</v>
      </c>
      <c r="C170" s="1">
        <v>407</v>
      </c>
      <c r="D170" s="3"/>
      <c r="E170" s="31"/>
      <c r="F170" s="31"/>
      <c r="G170" s="31"/>
      <c r="H170" s="3"/>
    </row>
    <row r="171" spans="1:8" s="21" customFormat="1" x14ac:dyDescent="0.25">
      <c r="A171" s="65" t="s">
        <v>136</v>
      </c>
      <c r="B171" s="62">
        <v>2660</v>
      </c>
      <c r="C171" s="62">
        <v>247</v>
      </c>
      <c r="D171" s="63">
        <v>223</v>
      </c>
      <c r="E171" s="64"/>
      <c r="F171" s="64"/>
      <c r="G171" s="64"/>
      <c r="H171" s="63"/>
    </row>
    <row r="172" spans="1:8" x14ac:dyDescent="0.25">
      <c r="A172" s="2" t="s">
        <v>119</v>
      </c>
      <c r="B172" s="1">
        <v>3000</v>
      </c>
      <c r="C172" s="1">
        <v>100</v>
      </c>
      <c r="D172" s="3"/>
      <c r="E172" s="31"/>
      <c r="F172" s="31"/>
      <c r="G172" s="31"/>
      <c r="H172" s="1" t="s">
        <v>4</v>
      </c>
    </row>
    <row r="173" spans="1:8" x14ac:dyDescent="0.25">
      <c r="A173" s="6" t="s">
        <v>6</v>
      </c>
      <c r="B173" s="80">
        <v>3010</v>
      </c>
      <c r="C173" s="81"/>
      <c r="D173" s="81"/>
      <c r="E173" s="82"/>
      <c r="F173" s="82"/>
      <c r="G173" s="82"/>
      <c r="H173" s="80" t="s">
        <v>4</v>
      </c>
    </row>
    <row r="174" spans="1:8" x14ac:dyDescent="0.25">
      <c r="A174" s="9" t="s">
        <v>125</v>
      </c>
      <c r="B174" s="80"/>
      <c r="C174" s="81"/>
      <c r="D174" s="81"/>
      <c r="E174" s="82"/>
      <c r="F174" s="82"/>
      <c r="G174" s="82"/>
      <c r="H174" s="80"/>
    </row>
    <row r="175" spans="1:8" x14ac:dyDescent="0.25">
      <c r="A175" s="9" t="s">
        <v>121</v>
      </c>
      <c r="B175" s="1">
        <v>3020</v>
      </c>
      <c r="C175" s="3"/>
      <c r="D175" s="3"/>
      <c r="E175" s="31"/>
      <c r="F175" s="31"/>
      <c r="G175" s="31"/>
      <c r="H175" s="1" t="s">
        <v>4</v>
      </c>
    </row>
    <row r="176" spans="1:8" x14ac:dyDescent="0.25">
      <c r="A176" s="9" t="s">
        <v>122</v>
      </c>
      <c r="B176" s="1">
        <v>3030</v>
      </c>
      <c r="C176" s="3"/>
      <c r="D176" s="3"/>
      <c r="E176" s="31"/>
      <c r="F176" s="31"/>
      <c r="G176" s="31"/>
      <c r="H176" s="1" t="s">
        <v>4</v>
      </c>
    </row>
    <row r="177" spans="1:8" x14ac:dyDescent="0.25">
      <c r="A177" s="2" t="s">
        <v>123</v>
      </c>
      <c r="B177" s="1">
        <v>4000</v>
      </c>
      <c r="C177" s="1" t="s">
        <v>4</v>
      </c>
      <c r="D177" s="3"/>
      <c r="E177" s="31"/>
      <c r="F177" s="31"/>
      <c r="G177" s="31"/>
      <c r="H177" s="1" t="s">
        <v>4</v>
      </c>
    </row>
    <row r="178" spans="1:8" x14ac:dyDescent="0.25">
      <c r="A178" s="6" t="s">
        <v>17</v>
      </c>
      <c r="B178" s="80">
        <v>4010</v>
      </c>
      <c r="C178" s="80">
        <v>610</v>
      </c>
      <c r="D178" s="81"/>
      <c r="E178" s="82"/>
      <c r="F178" s="82"/>
      <c r="G178" s="82"/>
      <c r="H178" s="80" t="s">
        <v>4</v>
      </c>
    </row>
    <row r="179" spans="1:8" x14ac:dyDescent="0.25">
      <c r="A179" s="6" t="s">
        <v>58</v>
      </c>
      <c r="B179" s="80"/>
      <c r="C179" s="80"/>
      <c r="D179" s="81"/>
      <c r="E179" s="82"/>
      <c r="F179" s="82"/>
      <c r="G179" s="82"/>
      <c r="H179" s="80"/>
    </row>
    <row r="180" spans="1:8" x14ac:dyDescent="0.25">
      <c r="A180" s="6"/>
      <c r="B180" s="1"/>
      <c r="C180" s="1"/>
      <c r="D180" s="3"/>
      <c r="E180" s="31"/>
      <c r="F180" s="31"/>
      <c r="G180" s="31"/>
      <c r="H180" s="1"/>
    </row>
    <row r="181" spans="1:8" s="18" customFormat="1" ht="42.75" x14ac:dyDescent="0.25">
      <c r="A181" s="16" t="s">
        <v>60</v>
      </c>
      <c r="B181" s="17">
        <v>2000</v>
      </c>
      <c r="C181" s="17" t="s">
        <v>4</v>
      </c>
      <c r="D181" s="16"/>
      <c r="E181" s="32">
        <f>E182+E209+E225</f>
        <v>11997400</v>
      </c>
      <c r="F181" s="32">
        <f t="shared" ref="F181:G181" si="34">F182+F209+F225</f>
        <v>10801228</v>
      </c>
      <c r="G181" s="32">
        <f t="shared" si="34"/>
        <v>11067375</v>
      </c>
      <c r="H181" s="16"/>
    </row>
    <row r="182" spans="1:8" x14ac:dyDescent="0.25">
      <c r="A182" s="4" t="s">
        <v>6</v>
      </c>
      <c r="B182" s="80">
        <v>2100</v>
      </c>
      <c r="C182" s="80" t="s">
        <v>4</v>
      </c>
      <c r="D182" s="81"/>
      <c r="E182" s="82">
        <f>SUM(E184:E190)</f>
        <v>10223300</v>
      </c>
      <c r="F182" s="82">
        <f t="shared" ref="F182:G182" si="35">SUM(F184:F190)</f>
        <v>9006628</v>
      </c>
      <c r="G182" s="82">
        <f t="shared" si="35"/>
        <v>9272775</v>
      </c>
      <c r="H182" s="80" t="s">
        <v>4</v>
      </c>
    </row>
    <row r="183" spans="1:8" x14ac:dyDescent="0.25">
      <c r="A183" s="4" t="s">
        <v>20</v>
      </c>
      <c r="B183" s="80"/>
      <c r="C183" s="80"/>
      <c r="D183" s="81"/>
      <c r="E183" s="82"/>
      <c r="F183" s="82"/>
      <c r="G183" s="82"/>
      <c r="H183" s="80"/>
    </row>
    <row r="184" spans="1:8" s="21" customFormat="1" x14ac:dyDescent="0.25">
      <c r="A184" s="20" t="s">
        <v>6</v>
      </c>
      <c r="B184" s="76">
        <v>2110</v>
      </c>
      <c r="C184" s="76">
        <v>111</v>
      </c>
      <c r="D184" s="23">
        <v>211</v>
      </c>
      <c r="E184" s="34">
        <v>7836600</v>
      </c>
      <c r="F184" s="34">
        <v>6902136</v>
      </c>
      <c r="G184" s="34">
        <v>7106550</v>
      </c>
      <c r="H184" s="76" t="s">
        <v>4</v>
      </c>
    </row>
    <row r="185" spans="1:8" s="21" customFormat="1" x14ac:dyDescent="0.25">
      <c r="A185" s="20" t="s">
        <v>21</v>
      </c>
      <c r="B185" s="76"/>
      <c r="C185" s="76"/>
      <c r="D185" s="23">
        <v>266</v>
      </c>
      <c r="E185" s="34">
        <v>20000</v>
      </c>
      <c r="F185" s="34">
        <v>20000</v>
      </c>
      <c r="G185" s="34">
        <v>20000</v>
      </c>
      <c r="H185" s="76"/>
    </row>
    <row r="186" spans="1:8" s="21" customFormat="1" x14ac:dyDescent="0.25">
      <c r="A186" s="77" t="s">
        <v>22</v>
      </c>
      <c r="B186" s="73">
        <v>2120</v>
      </c>
      <c r="C186" s="73">
        <v>112</v>
      </c>
      <c r="D186" s="24">
        <v>212</v>
      </c>
      <c r="E186" s="34"/>
      <c r="F186" s="34"/>
      <c r="G186" s="34"/>
      <c r="H186" s="22"/>
    </row>
    <row r="187" spans="1:8" s="21" customFormat="1" x14ac:dyDescent="0.25">
      <c r="A187" s="78"/>
      <c r="B187" s="74"/>
      <c r="C187" s="74"/>
      <c r="D187" s="24">
        <v>226</v>
      </c>
      <c r="E187" s="34"/>
      <c r="F187" s="54"/>
      <c r="G187" s="54"/>
      <c r="H187" s="22"/>
    </row>
    <row r="188" spans="1:8" s="21" customFormat="1" x14ac:dyDescent="0.25">
      <c r="A188" s="79"/>
      <c r="B188" s="75"/>
      <c r="C188" s="75"/>
      <c r="D188" s="24">
        <v>266</v>
      </c>
      <c r="E188" s="34"/>
      <c r="F188" s="54"/>
      <c r="G188" s="54"/>
      <c r="H188" s="22" t="s">
        <v>4</v>
      </c>
    </row>
    <row r="189" spans="1:8" s="21" customFormat="1" ht="59.25" customHeight="1" x14ac:dyDescent="0.25">
      <c r="A189" s="30" t="s">
        <v>23</v>
      </c>
      <c r="B189" s="25">
        <v>2130</v>
      </c>
      <c r="C189" s="25">
        <v>113</v>
      </c>
      <c r="D189" s="24">
        <v>226</v>
      </c>
      <c r="E189" s="34"/>
      <c r="F189" s="34"/>
      <c r="G189" s="34"/>
      <c r="H189" s="22"/>
    </row>
    <row r="190" spans="1:8" s="21" customFormat="1" ht="60" x14ac:dyDescent="0.25">
      <c r="A190" s="20" t="s">
        <v>24</v>
      </c>
      <c r="B190" s="22">
        <v>2140</v>
      </c>
      <c r="C190" s="22">
        <v>119</v>
      </c>
      <c r="D190" s="23">
        <v>213</v>
      </c>
      <c r="E190" s="34">
        <v>2366700</v>
      </c>
      <c r="F190" s="34">
        <v>2084492</v>
      </c>
      <c r="G190" s="34">
        <v>2146225</v>
      </c>
      <c r="H190" s="22" t="s">
        <v>4</v>
      </c>
    </row>
    <row r="191" spans="1:8" x14ac:dyDescent="0.25">
      <c r="A191" s="8" t="s">
        <v>6</v>
      </c>
      <c r="B191" s="80">
        <v>2141</v>
      </c>
      <c r="C191" s="80">
        <v>119</v>
      </c>
      <c r="D191" s="81"/>
      <c r="E191" s="82"/>
      <c r="F191" s="82"/>
      <c r="G191" s="82"/>
      <c r="H191" s="80" t="s">
        <v>4</v>
      </c>
    </row>
    <row r="192" spans="1:8" x14ac:dyDescent="0.25">
      <c r="A192" s="8" t="s">
        <v>25</v>
      </c>
      <c r="B192" s="80"/>
      <c r="C192" s="80"/>
      <c r="D192" s="81"/>
      <c r="E192" s="82"/>
      <c r="F192" s="82"/>
      <c r="G192" s="82"/>
      <c r="H192" s="80"/>
    </row>
    <row r="193" spans="1:8" x14ac:dyDescent="0.25">
      <c r="A193" s="8" t="s">
        <v>26</v>
      </c>
      <c r="B193" s="1">
        <v>2142</v>
      </c>
      <c r="C193" s="1">
        <v>119</v>
      </c>
      <c r="D193" s="3"/>
      <c r="E193" s="31"/>
      <c r="F193" s="31"/>
      <c r="G193" s="31"/>
      <c r="H193" s="1" t="s">
        <v>4</v>
      </c>
    </row>
    <row r="194" spans="1:8" ht="30" x14ac:dyDescent="0.25">
      <c r="A194" s="6" t="s">
        <v>27</v>
      </c>
      <c r="B194" s="1">
        <v>2150</v>
      </c>
      <c r="C194" s="1">
        <v>131</v>
      </c>
      <c r="D194" s="3"/>
      <c r="E194" s="31"/>
      <c r="F194" s="31"/>
      <c r="G194" s="31"/>
      <c r="H194" s="1" t="s">
        <v>4</v>
      </c>
    </row>
    <row r="195" spans="1:8" ht="45" x14ac:dyDescent="0.25">
      <c r="A195" s="6" t="s">
        <v>28</v>
      </c>
      <c r="B195" s="1">
        <v>2160</v>
      </c>
      <c r="C195" s="1">
        <v>133</v>
      </c>
      <c r="D195" s="3"/>
      <c r="E195" s="31"/>
      <c r="F195" s="31"/>
      <c r="G195" s="31"/>
      <c r="H195" s="1" t="s">
        <v>29</v>
      </c>
    </row>
    <row r="196" spans="1:8" ht="30" x14ac:dyDescent="0.25">
      <c r="A196" s="6" t="s">
        <v>30</v>
      </c>
      <c r="B196" s="1">
        <v>2170</v>
      </c>
      <c r="C196" s="1">
        <v>134</v>
      </c>
      <c r="D196" s="3"/>
      <c r="E196" s="31"/>
      <c r="F196" s="31"/>
      <c r="G196" s="31"/>
      <c r="H196" s="1" t="s">
        <v>4</v>
      </c>
    </row>
    <row r="197" spans="1:8" ht="45" x14ac:dyDescent="0.25">
      <c r="A197" s="6" t="s">
        <v>31</v>
      </c>
      <c r="B197" s="1">
        <v>2180</v>
      </c>
      <c r="C197" s="1">
        <v>139</v>
      </c>
      <c r="D197" s="3"/>
      <c r="E197" s="31"/>
      <c r="F197" s="31"/>
      <c r="G197" s="31"/>
      <c r="H197" s="1" t="s">
        <v>4</v>
      </c>
    </row>
    <row r="198" spans="1:8" x14ac:dyDescent="0.25">
      <c r="A198" s="8" t="s">
        <v>6</v>
      </c>
      <c r="B198" s="80">
        <v>2181</v>
      </c>
      <c r="C198" s="80">
        <v>139</v>
      </c>
      <c r="D198" s="81"/>
      <c r="E198" s="82"/>
      <c r="F198" s="82"/>
      <c r="G198" s="82"/>
      <c r="H198" s="80" t="s">
        <v>4</v>
      </c>
    </row>
    <row r="199" spans="1:8" x14ac:dyDescent="0.25">
      <c r="A199" s="8" t="s">
        <v>32</v>
      </c>
      <c r="B199" s="80"/>
      <c r="C199" s="80"/>
      <c r="D199" s="81"/>
      <c r="E199" s="82"/>
      <c r="F199" s="82"/>
      <c r="G199" s="82"/>
      <c r="H199" s="80"/>
    </row>
    <row r="200" spans="1:8" x14ac:dyDescent="0.25">
      <c r="A200" s="4" t="s">
        <v>33</v>
      </c>
      <c r="B200" s="1">
        <v>2200</v>
      </c>
      <c r="C200" s="1">
        <v>300</v>
      </c>
      <c r="D200" s="3"/>
      <c r="E200" s="31"/>
      <c r="F200" s="31"/>
      <c r="G200" s="31"/>
      <c r="H200" s="1" t="s">
        <v>4</v>
      </c>
    </row>
    <row r="201" spans="1:8" x14ac:dyDescent="0.25">
      <c r="A201" s="6" t="s">
        <v>6</v>
      </c>
      <c r="B201" s="80">
        <v>2210</v>
      </c>
      <c r="C201" s="80">
        <v>320</v>
      </c>
      <c r="D201" s="81"/>
      <c r="E201" s="82"/>
      <c r="F201" s="82"/>
      <c r="G201" s="82"/>
      <c r="H201" s="80" t="s">
        <v>4</v>
      </c>
    </row>
    <row r="202" spans="1:8" ht="30" x14ac:dyDescent="0.25">
      <c r="A202" s="6" t="s">
        <v>34</v>
      </c>
      <c r="B202" s="80"/>
      <c r="C202" s="80"/>
      <c r="D202" s="81"/>
      <c r="E202" s="82"/>
      <c r="F202" s="82"/>
      <c r="G202" s="82"/>
      <c r="H202" s="80"/>
    </row>
    <row r="203" spans="1:8" x14ac:dyDescent="0.25">
      <c r="A203" s="8" t="s">
        <v>17</v>
      </c>
      <c r="B203" s="80">
        <v>2211</v>
      </c>
      <c r="C203" s="80">
        <v>321</v>
      </c>
      <c r="D203" s="81"/>
      <c r="E203" s="82"/>
      <c r="F203" s="82"/>
      <c r="G203" s="82"/>
      <c r="H203" s="80" t="s">
        <v>4</v>
      </c>
    </row>
    <row r="204" spans="1:8" ht="45" x14ac:dyDescent="0.25">
      <c r="A204" s="8" t="s">
        <v>35</v>
      </c>
      <c r="B204" s="80"/>
      <c r="C204" s="80"/>
      <c r="D204" s="81"/>
      <c r="E204" s="82"/>
      <c r="F204" s="82"/>
      <c r="G204" s="82"/>
      <c r="H204" s="80"/>
    </row>
    <row r="205" spans="1:8" x14ac:dyDescent="0.25">
      <c r="A205" s="3"/>
      <c r="B205" s="3"/>
      <c r="C205" s="3"/>
      <c r="D205" s="3"/>
      <c r="E205" s="31"/>
      <c r="F205" s="31"/>
      <c r="G205" s="31"/>
      <c r="H205" s="3"/>
    </row>
    <row r="206" spans="1:8" ht="60" x14ac:dyDescent="0.25">
      <c r="A206" s="6" t="s">
        <v>36</v>
      </c>
      <c r="B206" s="1">
        <v>2220</v>
      </c>
      <c r="C206" s="1">
        <v>340</v>
      </c>
      <c r="D206" s="3"/>
      <c r="E206" s="31"/>
      <c r="F206" s="31"/>
      <c r="G206" s="31"/>
      <c r="H206" s="1" t="s">
        <v>4</v>
      </c>
    </row>
    <row r="207" spans="1:8" ht="75" x14ac:dyDescent="0.25">
      <c r="A207" s="6" t="s">
        <v>37</v>
      </c>
      <c r="B207" s="1">
        <v>2230</v>
      </c>
      <c r="C207" s="1">
        <v>350</v>
      </c>
      <c r="D207" s="3"/>
      <c r="E207" s="31"/>
      <c r="F207" s="31"/>
      <c r="G207" s="31"/>
      <c r="H207" s="1" t="s">
        <v>4</v>
      </c>
    </row>
    <row r="208" spans="1:8" x14ac:dyDescent="0.25">
      <c r="A208" s="6" t="s">
        <v>38</v>
      </c>
      <c r="B208" s="1">
        <v>2240</v>
      </c>
      <c r="C208" s="1">
        <v>360</v>
      </c>
      <c r="D208" s="3"/>
      <c r="E208" s="31"/>
      <c r="F208" s="31"/>
      <c r="G208" s="31"/>
      <c r="H208" s="1" t="s">
        <v>4</v>
      </c>
    </row>
    <row r="209" spans="1:8" x14ac:dyDescent="0.25">
      <c r="A209" s="4" t="s">
        <v>39</v>
      </c>
      <c r="B209" s="1">
        <v>2300</v>
      </c>
      <c r="C209" s="1">
        <v>850</v>
      </c>
      <c r="D209" s="3"/>
      <c r="E209" s="31">
        <f>E210+E212+E213</f>
        <v>436800</v>
      </c>
      <c r="F209" s="68">
        <f t="shared" ref="F209:G209" si="36">F210+F212+F213</f>
        <v>436800</v>
      </c>
      <c r="G209" s="68">
        <f t="shared" si="36"/>
        <v>436800</v>
      </c>
      <c r="H209" s="1" t="s">
        <v>4</v>
      </c>
    </row>
    <row r="210" spans="1:8" s="21" customFormat="1" x14ac:dyDescent="0.25">
      <c r="A210" s="20" t="s">
        <v>17</v>
      </c>
      <c r="B210" s="76">
        <v>2310</v>
      </c>
      <c r="C210" s="76">
        <v>851</v>
      </c>
      <c r="D210" s="86">
        <v>291</v>
      </c>
      <c r="E210" s="87">
        <v>436800</v>
      </c>
      <c r="F210" s="87">
        <v>436800</v>
      </c>
      <c r="G210" s="87">
        <v>436800</v>
      </c>
      <c r="H210" s="76" t="s">
        <v>4</v>
      </c>
    </row>
    <row r="211" spans="1:8" s="21" customFormat="1" ht="30" x14ac:dyDescent="0.25">
      <c r="A211" s="20" t="s">
        <v>40</v>
      </c>
      <c r="B211" s="76"/>
      <c r="C211" s="76"/>
      <c r="D211" s="86"/>
      <c r="E211" s="87"/>
      <c r="F211" s="87"/>
      <c r="G211" s="87"/>
      <c r="H211" s="76"/>
    </row>
    <row r="212" spans="1:8" s="21" customFormat="1" ht="45" x14ac:dyDescent="0.25">
      <c r="A212" s="20" t="s">
        <v>41</v>
      </c>
      <c r="B212" s="22">
        <v>2320</v>
      </c>
      <c r="C212" s="22">
        <v>852</v>
      </c>
      <c r="D212" s="23"/>
      <c r="E212" s="34"/>
      <c r="F212" s="34"/>
      <c r="G212" s="34"/>
      <c r="H212" s="22" t="s">
        <v>4</v>
      </c>
    </row>
    <row r="213" spans="1:8" s="21" customFormat="1" ht="30" x14ac:dyDescent="0.25">
      <c r="A213" s="20" t="s">
        <v>42</v>
      </c>
      <c r="B213" s="22">
        <v>2330</v>
      </c>
      <c r="C213" s="22">
        <v>853</v>
      </c>
      <c r="D213" s="23"/>
      <c r="E213" s="34"/>
      <c r="F213" s="34"/>
      <c r="G213" s="34"/>
      <c r="H213" s="22" t="s">
        <v>4</v>
      </c>
    </row>
    <row r="214" spans="1:8" ht="30" x14ac:dyDescent="0.25">
      <c r="A214" s="4" t="s">
        <v>43</v>
      </c>
      <c r="B214" s="1">
        <v>2400</v>
      </c>
      <c r="C214" s="1" t="s">
        <v>4</v>
      </c>
      <c r="D214" s="3"/>
      <c r="E214" s="31"/>
      <c r="F214" s="31"/>
      <c r="G214" s="31"/>
      <c r="H214" s="1" t="s">
        <v>4</v>
      </c>
    </row>
    <row r="215" spans="1:8" x14ac:dyDescent="0.25">
      <c r="A215" s="6" t="s">
        <v>17</v>
      </c>
      <c r="B215" s="80">
        <v>2410</v>
      </c>
      <c r="C215" s="80">
        <v>613</v>
      </c>
      <c r="D215" s="81"/>
      <c r="E215" s="82"/>
      <c r="F215" s="82"/>
      <c r="G215" s="82"/>
      <c r="H215" s="81"/>
    </row>
    <row r="216" spans="1:8" ht="30" x14ac:dyDescent="0.25">
      <c r="A216" s="6" t="s">
        <v>44</v>
      </c>
      <c r="B216" s="80"/>
      <c r="C216" s="80"/>
      <c r="D216" s="81"/>
      <c r="E216" s="82"/>
      <c r="F216" s="82"/>
      <c r="G216" s="82"/>
      <c r="H216" s="81"/>
    </row>
    <row r="217" spans="1:8" ht="30" x14ac:dyDescent="0.25">
      <c r="A217" s="6" t="s">
        <v>45</v>
      </c>
      <c r="B217" s="1">
        <v>2420</v>
      </c>
      <c r="C217" s="1">
        <v>623</v>
      </c>
      <c r="D217" s="3"/>
      <c r="E217" s="31"/>
      <c r="F217" s="31"/>
      <c r="G217" s="31"/>
      <c r="H217" s="3"/>
    </row>
    <row r="218" spans="1:8" ht="60" x14ac:dyDescent="0.25">
      <c r="A218" s="6" t="s">
        <v>46</v>
      </c>
      <c r="B218" s="1">
        <v>2430</v>
      </c>
      <c r="C218" s="1">
        <v>634</v>
      </c>
      <c r="D218" s="3"/>
      <c r="E218" s="31"/>
      <c r="F218" s="31"/>
      <c r="G218" s="31"/>
      <c r="H218" s="3"/>
    </row>
    <row r="219" spans="1:8" ht="30" x14ac:dyDescent="0.25">
      <c r="A219" s="6" t="s">
        <v>47</v>
      </c>
      <c r="B219" s="1">
        <v>2440</v>
      </c>
      <c r="C219" s="1">
        <v>810</v>
      </c>
      <c r="D219" s="3"/>
      <c r="E219" s="31"/>
      <c r="F219" s="31"/>
      <c r="G219" s="31"/>
      <c r="H219" s="3"/>
    </row>
    <row r="220" spans="1:8" x14ac:dyDescent="0.25">
      <c r="A220" s="6" t="s">
        <v>48</v>
      </c>
      <c r="B220" s="1">
        <v>2450</v>
      </c>
      <c r="C220" s="1">
        <v>862</v>
      </c>
      <c r="D220" s="3"/>
      <c r="E220" s="31"/>
      <c r="F220" s="31"/>
      <c r="G220" s="31"/>
      <c r="H220" s="3"/>
    </row>
    <row r="221" spans="1:8" ht="45" x14ac:dyDescent="0.25">
      <c r="A221" s="6" t="s">
        <v>49</v>
      </c>
      <c r="B221" s="1">
        <v>2460</v>
      </c>
      <c r="C221" s="1">
        <v>863</v>
      </c>
      <c r="D221" s="3"/>
      <c r="E221" s="31"/>
      <c r="F221" s="31"/>
      <c r="G221" s="31"/>
      <c r="H221" s="3"/>
    </row>
    <row r="222" spans="1:8" x14ac:dyDescent="0.25">
      <c r="A222" s="6"/>
      <c r="B222" s="1"/>
      <c r="C222" s="1"/>
      <c r="D222" s="3"/>
      <c r="E222" s="31"/>
      <c r="F222" s="31"/>
      <c r="G222" s="31"/>
      <c r="H222" s="3"/>
    </row>
    <row r="223" spans="1:8" ht="30" x14ac:dyDescent="0.25">
      <c r="A223" s="4" t="s">
        <v>50</v>
      </c>
      <c r="B223" s="1">
        <v>2500</v>
      </c>
      <c r="C223" s="1" t="s">
        <v>4</v>
      </c>
      <c r="D223" s="3"/>
      <c r="E223" s="31"/>
      <c r="F223" s="31"/>
      <c r="G223" s="31"/>
      <c r="H223" s="1" t="s">
        <v>4</v>
      </c>
    </row>
    <row r="224" spans="1:8" ht="60" x14ac:dyDescent="0.25">
      <c r="A224" s="6" t="s">
        <v>51</v>
      </c>
      <c r="B224" s="1">
        <v>2520</v>
      </c>
      <c r="C224" s="1">
        <v>831</v>
      </c>
      <c r="D224" s="3"/>
      <c r="E224" s="31"/>
      <c r="F224" s="31"/>
      <c r="G224" s="31"/>
      <c r="H224" s="1" t="s">
        <v>4</v>
      </c>
    </row>
    <row r="225" spans="1:8" x14ac:dyDescent="0.25">
      <c r="A225" s="7" t="s">
        <v>124</v>
      </c>
      <c r="B225" s="1">
        <v>2600</v>
      </c>
      <c r="C225" s="1" t="s">
        <v>4</v>
      </c>
      <c r="D225" s="3"/>
      <c r="E225" s="31">
        <f>SUM(E229:E247)</f>
        <v>1337300</v>
      </c>
      <c r="F225" s="69">
        <f t="shared" ref="F225:G225" si="37">SUM(F229:F247)</f>
        <v>1357800</v>
      </c>
      <c r="G225" s="69">
        <f t="shared" si="37"/>
        <v>1357800</v>
      </c>
      <c r="H225" s="3"/>
    </row>
    <row r="226" spans="1:8" x14ac:dyDescent="0.25">
      <c r="A226" s="6" t="s">
        <v>6</v>
      </c>
      <c r="B226" s="80">
        <v>2610</v>
      </c>
      <c r="C226" s="80">
        <v>241</v>
      </c>
      <c r="D226" s="81"/>
      <c r="E226" s="82"/>
      <c r="F226" s="82"/>
      <c r="G226" s="82"/>
      <c r="H226" s="81"/>
    </row>
    <row r="227" spans="1:8" ht="30" x14ac:dyDescent="0.25">
      <c r="A227" s="6" t="s">
        <v>52</v>
      </c>
      <c r="B227" s="80"/>
      <c r="C227" s="80"/>
      <c r="D227" s="81"/>
      <c r="E227" s="82"/>
      <c r="F227" s="82"/>
      <c r="G227" s="82"/>
      <c r="H227" s="81"/>
    </row>
    <row r="228" spans="1:8" ht="45" x14ac:dyDescent="0.25">
      <c r="A228" s="6" t="s">
        <v>53</v>
      </c>
      <c r="B228" s="1">
        <v>2630</v>
      </c>
      <c r="C228" s="1">
        <v>243</v>
      </c>
      <c r="D228" s="3"/>
      <c r="E228" s="31"/>
      <c r="F228" s="31"/>
      <c r="G228" s="31"/>
      <c r="H228" s="3"/>
    </row>
    <row r="229" spans="1:8" s="21" customFormat="1" x14ac:dyDescent="0.25">
      <c r="A229" s="73" t="s">
        <v>54</v>
      </c>
      <c r="B229" s="73">
        <v>2640</v>
      </c>
      <c r="C229" s="73">
        <v>244</v>
      </c>
      <c r="D229" s="23">
        <v>221</v>
      </c>
      <c r="E229" s="34">
        <v>27500</v>
      </c>
      <c r="F229" s="34">
        <v>27500</v>
      </c>
      <c r="G229" s="34">
        <v>27500</v>
      </c>
      <c r="H229" s="23"/>
    </row>
    <row r="230" spans="1:8" s="21" customFormat="1" x14ac:dyDescent="0.25">
      <c r="A230" s="74"/>
      <c r="B230" s="74"/>
      <c r="C230" s="74"/>
      <c r="D230" s="23">
        <v>222</v>
      </c>
      <c r="E230" s="34"/>
      <c r="F230" s="34"/>
      <c r="G230" s="34"/>
      <c r="H230" s="23"/>
    </row>
    <row r="231" spans="1:8" s="21" customFormat="1" x14ac:dyDescent="0.25">
      <c r="A231" s="74"/>
      <c r="B231" s="74"/>
      <c r="C231" s="74"/>
      <c r="D231" s="23">
        <v>223</v>
      </c>
      <c r="E231" s="34">
        <v>43000</v>
      </c>
      <c r="F231" s="34">
        <v>43000</v>
      </c>
      <c r="G231" s="34">
        <v>43000</v>
      </c>
      <c r="H231" s="23"/>
    </row>
    <row r="232" spans="1:8" s="21" customFormat="1" x14ac:dyDescent="0.25">
      <c r="A232" s="74"/>
      <c r="B232" s="74"/>
      <c r="C232" s="74"/>
      <c r="D232" s="23">
        <v>225</v>
      </c>
      <c r="E232" s="34">
        <v>148400</v>
      </c>
      <c r="F232" s="34">
        <v>148400</v>
      </c>
      <c r="G232" s="34">
        <v>148400</v>
      </c>
      <c r="H232" s="23"/>
    </row>
    <row r="233" spans="1:8" s="21" customFormat="1" x14ac:dyDescent="0.25">
      <c r="A233" s="74"/>
      <c r="B233" s="74"/>
      <c r="C233" s="74"/>
      <c r="D233" s="23">
        <v>226</v>
      </c>
      <c r="E233" s="34">
        <v>325000</v>
      </c>
      <c r="F233" s="34">
        <v>325000</v>
      </c>
      <c r="G233" s="34">
        <v>325000</v>
      </c>
      <c r="H233" s="23"/>
    </row>
    <row r="234" spans="1:8" s="21" customFormat="1" x14ac:dyDescent="0.25">
      <c r="A234" s="74"/>
      <c r="B234" s="74"/>
      <c r="C234" s="74"/>
      <c r="D234" s="23">
        <v>310</v>
      </c>
      <c r="E234" s="34">
        <v>599800</v>
      </c>
      <c r="F234" s="54">
        <v>549800</v>
      </c>
      <c r="G234" s="54">
        <v>549800</v>
      </c>
      <c r="H234" s="23"/>
    </row>
    <row r="235" spans="1:8" s="21" customFormat="1" x14ac:dyDescent="0.25">
      <c r="A235" s="74"/>
      <c r="B235" s="74"/>
      <c r="C235" s="74"/>
      <c r="D235" s="23">
        <v>341</v>
      </c>
      <c r="E235" s="34"/>
      <c r="F235" s="54"/>
      <c r="G235" s="54"/>
      <c r="H235" s="23"/>
    </row>
    <row r="236" spans="1:8" s="21" customFormat="1" x14ac:dyDescent="0.25">
      <c r="A236" s="74"/>
      <c r="B236" s="74"/>
      <c r="C236" s="74"/>
      <c r="D236" s="23">
        <v>342</v>
      </c>
      <c r="E236" s="34"/>
      <c r="F236" s="54"/>
      <c r="G236" s="54"/>
      <c r="H236" s="23"/>
    </row>
    <row r="237" spans="1:8" s="21" customFormat="1" x14ac:dyDescent="0.25">
      <c r="A237" s="74"/>
      <c r="B237" s="74"/>
      <c r="C237" s="74"/>
      <c r="D237" s="23">
        <v>343</v>
      </c>
      <c r="E237" s="34"/>
      <c r="F237" s="54"/>
      <c r="G237" s="54"/>
      <c r="H237" s="23"/>
    </row>
    <row r="238" spans="1:8" s="21" customFormat="1" x14ac:dyDescent="0.25">
      <c r="A238" s="74"/>
      <c r="B238" s="74"/>
      <c r="C238" s="74"/>
      <c r="D238" s="23">
        <v>344</v>
      </c>
      <c r="E238" s="34"/>
      <c r="F238" s="54"/>
      <c r="G238" s="54"/>
      <c r="H238" s="23"/>
    </row>
    <row r="239" spans="1:8" s="21" customFormat="1" x14ac:dyDescent="0.25">
      <c r="A239" s="74"/>
      <c r="B239" s="74"/>
      <c r="C239" s="74"/>
      <c r="D239" s="23">
        <v>345</v>
      </c>
      <c r="E239" s="34"/>
      <c r="F239" s="54"/>
      <c r="G239" s="54"/>
      <c r="H239" s="23"/>
    </row>
    <row r="240" spans="1:8" s="21" customFormat="1" x14ac:dyDescent="0.25">
      <c r="A240" s="74"/>
      <c r="B240" s="74"/>
      <c r="C240" s="74"/>
      <c r="D240" s="23">
        <v>346</v>
      </c>
      <c r="E240" s="34"/>
      <c r="F240" s="54">
        <v>70500</v>
      </c>
      <c r="G240" s="54">
        <v>70500</v>
      </c>
      <c r="H240" s="23"/>
    </row>
    <row r="241" spans="1:8" s="21" customFormat="1" x14ac:dyDescent="0.25">
      <c r="A241" s="75"/>
      <c r="B241" s="75"/>
      <c r="C241" s="75"/>
      <c r="D241" s="23">
        <v>349</v>
      </c>
      <c r="E241" s="34"/>
      <c r="F241" s="34"/>
      <c r="G241" s="34"/>
      <c r="H241" s="23"/>
    </row>
    <row r="242" spans="1:8" x14ac:dyDescent="0.25">
      <c r="A242" s="8" t="s">
        <v>17</v>
      </c>
      <c r="B242" s="3"/>
      <c r="C242" s="3"/>
      <c r="D242" s="3"/>
      <c r="E242" s="31"/>
      <c r="F242" s="31"/>
      <c r="G242" s="31"/>
      <c r="H242" s="3"/>
    </row>
    <row r="243" spans="1:8" ht="45" x14ac:dyDescent="0.25">
      <c r="A243" s="6" t="s">
        <v>55</v>
      </c>
      <c r="B243" s="1">
        <v>2650</v>
      </c>
      <c r="C243" s="1">
        <v>400</v>
      </c>
      <c r="D243" s="3"/>
      <c r="E243" s="31"/>
      <c r="F243" s="31"/>
      <c r="G243" s="31"/>
      <c r="H243" s="3"/>
    </row>
    <row r="244" spans="1:8" x14ac:dyDescent="0.25">
      <c r="A244" s="8" t="s">
        <v>6</v>
      </c>
      <c r="B244" s="80">
        <v>2651</v>
      </c>
      <c r="C244" s="80">
        <v>406</v>
      </c>
      <c r="D244" s="81"/>
      <c r="E244" s="82"/>
      <c r="F244" s="82"/>
      <c r="G244" s="82"/>
      <c r="H244" s="81"/>
    </row>
    <row r="245" spans="1:8" ht="45" x14ac:dyDescent="0.25">
      <c r="A245" s="8" t="s">
        <v>56</v>
      </c>
      <c r="B245" s="80"/>
      <c r="C245" s="80"/>
      <c r="D245" s="81"/>
      <c r="E245" s="82"/>
      <c r="F245" s="82"/>
      <c r="G245" s="82"/>
      <c r="H245" s="81"/>
    </row>
    <row r="246" spans="1:8" ht="45" x14ac:dyDescent="0.25">
      <c r="A246" s="8" t="s">
        <v>57</v>
      </c>
      <c r="B246" s="1">
        <v>2652</v>
      </c>
      <c r="C246" s="1">
        <v>407</v>
      </c>
      <c r="D246" s="3"/>
      <c r="E246" s="31"/>
      <c r="F246" s="31"/>
      <c r="G246" s="31"/>
      <c r="H246" s="3"/>
    </row>
    <row r="247" spans="1:8" s="21" customFormat="1" x14ac:dyDescent="0.25">
      <c r="A247" s="65" t="s">
        <v>136</v>
      </c>
      <c r="B247" s="62">
        <v>2660</v>
      </c>
      <c r="C247" s="62">
        <v>247</v>
      </c>
      <c r="D247" s="63">
        <v>223</v>
      </c>
      <c r="E247" s="64">
        <v>193600</v>
      </c>
      <c r="F247" s="64">
        <v>193600</v>
      </c>
      <c r="G247" s="64">
        <v>193600</v>
      </c>
      <c r="H247" s="63"/>
    </row>
    <row r="248" spans="1:8" x14ac:dyDescent="0.25">
      <c r="A248" s="2" t="s">
        <v>119</v>
      </c>
      <c r="B248" s="1">
        <v>3000</v>
      </c>
      <c r="C248" s="1">
        <v>100</v>
      </c>
      <c r="D248" s="3"/>
      <c r="E248" s="31"/>
      <c r="F248" s="31"/>
      <c r="G248" s="31"/>
      <c r="H248" s="1" t="s">
        <v>4</v>
      </c>
    </row>
    <row r="249" spans="1:8" x14ac:dyDescent="0.25">
      <c r="A249" s="6" t="s">
        <v>6</v>
      </c>
      <c r="B249" s="80">
        <v>3010</v>
      </c>
      <c r="C249" s="81"/>
      <c r="D249" s="81"/>
      <c r="E249" s="82"/>
      <c r="F249" s="82"/>
      <c r="G249" s="82"/>
      <c r="H249" s="80" t="s">
        <v>4</v>
      </c>
    </row>
    <row r="250" spans="1:8" x14ac:dyDescent="0.25">
      <c r="A250" s="9" t="s">
        <v>120</v>
      </c>
      <c r="B250" s="80"/>
      <c r="C250" s="81"/>
      <c r="D250" s="81"/>
      <c r="E250" s="82"/>
      <c r="F250" s="82"/>
      <c r="G250" s="82"/>
      <c r="H250" s="80"/>
    </row>
    <row r="251" spans="1:8" x14ac:dyDescent="0.25">
      <c r="A251" s="9" t="s">
        <v>121</v>
      </c>
      <c r="B251" s="1">
        <v>3020</v>
      </c>
      <c r="C251" s="3"/>
      <c r="D251" s="3"/>
      <c r="E251" s="31"/>
      <c r="F251" s="31"/>
      <c r="G251" s="31"/>
      <c r="H251" s="1" t="s">
        <v>4</v>
      </c>
    </row>
    <row r="252" spans="1:8" x14ac:dyDescent="0.25">
      <c r="A252" s="9" t="s">
        <v>122</v>
      </c>
      <c r="B252" s="1">
        <v>3030</v>
      </c>
      <c r="C252" s="3"/>
      <c r="D252" s="3"/>
      <c r="E252" s="31"/>
      <c r="F252" s="31"/>
      <c r="G252" s="31"/>
      <c r="H252" s="1" t="s">
        <v>4</v>
      </c>
    </row>
    <row r="253" spans="1:8" x14ac:dyDescent="0.25">
      <c r="A253" s="2" t="s">
        <v>123</v>
      </c>
      <c r="B253" s="1">
        <v>4000</v>
      </c>
      <c r="C253" s="1" t="s">
        <v>4</v>
      </c>
      <c r="D253" s="3"/>
      <c r="E253" s="31"/>
      <c r="F253" s="31"/>
      <c r="G253" s="31"/>
      <c r="H253" s="1" t="s">
        <v>4</v>
      </c>
    </row>
    <row r="254" spans="1:8" x14ac:dyDescent="0.25">
      <c r="A254" s="6" t="s">
        <v>17</v>
      </c>
      <c r="B254" s="80">
        <v>4010</v>
      </c>
      <c r="C254" s="80">
        <v>610</v>
      </c>
      <c r="D254" s="81"/>
      <c r="E254" s="82"/>
      <c r="F254" s="82"/>
      <c r="G254" s="82"/>
      <c r="H254" s="80" t="s">
        <v>4</v>
      </c>
    </row>
    <row r="255" spans="1:8" x14ac:dyDescent="0.25">
      <c r="A255" s="6" t="s">
        <v>58</v>
      </c>
      <c r="B255" s="80"/>
      <c r="C255" s="80"/>
      <c r="D255" s="81"/>
      <c r="E255" s="82"/>
      <c r="F255" s="82"/>
      <c r="G255" s="82"/>
      <c r="H255" s="80"/>
    </row>
    <row r="256" spans="1:8" x14ac:dyDescent="0.25">
      <c r="A256" s="4"/>
      <c r="B256" s="1"/>
      <c r="C256" s="1"/>
      <c r="D256" s="3"/>
      <c r="E256" s="31"/>
      <c r="F256" s="31"/>
      <c r="G256" s="31"/>
      <c r="H256" s="1"/>
    </row>
    <row r="257" spans="1:8" s="18" customFormat="1" ht="28.5" x14ac:dyDescent="0.25">
      <c r="A257" s="16" t="s">
        <v>61</v>
      </c>
      <c r="B257" s="17">
        <v>2000</v>
      </c>
      <c r="C257" s="17" t="s">
        <v>4</v>
      </c>
      <c r="D257" s="16"/>
      <c r="E257" s="32">
        <f>E299</f>
        <v>222200</v>
      </c>
      <c r="F257" s="32">
        <f t="shared" ref="F257:G257" si="38">F299</f>
        <v>342200</v>
      </c>
      <c r="G257" s="32">
        <f t="shared" si="38"/>
        <v>338200</v>
      </c>
      <c r="H257" s="16"/>
    </row>
    <row r="258" spans="1:8" x14ac:dyDescent="0.25">
      <c r="A258" s="4" t="s">
        <v>6</v>
      </c>
      <c r="B258" s="80">
        <v>2100</v>
      </c>
      <c r="C258" s="80" t="s">
        <v>4</v>
      </c>
      <c r="D258" s="81"/>
      <c r="E258" s="82"/>
      <c r="F258" s="82"/>
      <c r="G258" s="82"/>
      <c r="H258" s="80" t="s">
        <v>4</v>
      </c>
    </row>
    <row r="259" spans="1:8" x14ac:dyDescent="0.25">
      <c r="A259" s="4" t="s">
        <v>20</v>
      </c>
      <c r="B259" s="80"/>
      <c r="C259" s="80"/>
      <c r="D259" s="81"/>
      <c r="E259" s="82"/>
      <c r="F259" s="82"/>
      <c r="G259" s="82"/>
      <c r="H259" s="80"/>
    </row>
    <row r="260" spans="1:8" x14ac:dyDescent="0.25">
      <c r="A260" s="6" t="s">
        <v>6</v>
      </c>
      <c r="B260" s="80">
        <v>2110</v>
      </c>
      <c r="C260" s="80">
        <v>111</v>
      </c>
      <c r="D260" s="81"/>
      <c r="E260" s="82"/>
      <c r="F260" s="82"/>
      <c r="G260" s="82"/>
      <c r="H260" s="80" t="s">
        <v>4</v>
      </c>
    </row>
    <row r="261" spans="1:8" x14ac:dyDescent="0.25">
      <c r="A261" s="6" t="s">
        <v>21</v>
      </c>
      <c r="B261" s="80"/>
      <c r="C261" s="80"/>
      <c r="D261" s="81"/>
      <c r="E261" s="82"/>
      <c r="F261" s="82"/>
      <c r="G261" s="82"/>
      <c r="H261" s="80"/>
    </row>
    <row r="262" spans="1:8" ht="30" x14ac:dyDescent="0.25">
      <c r="A262" s="6" t="s">
        <v>22</v>
      </c>
      <c r="B262" s="1">
        <v>2120</v>
      </c>
      <c r="C262" s="1">
        <v>112</v>
      </c>
      <c r="D262" s="3"/>
      <c r="E262" s="31"/>
      <c r="F262" s="31"/>
      <c r="G262" s="31"/>
      <c r="H262" s="1" t="s">
        <v>4</v>
      </c>
    </row>
    <row r="263" spans="1:8" ht="45" x14ac:dyDescent="0.25">
      <c r="A263" s="6" t="s">
        <v>23</v>
      </c>
      <c r="B263" s="1">
        <v>2130</v>
      </c>
      <c r="C263" s="1">
        <v>113</v>
      </c>
      <c r="D263" s="3"/>
      <c r="E263" s="31"/>
      <c r="F263" s="31"/>
      <c r="G263" s="31"/>
      <c r="H263" s="1" t="s">
        <v>4</v>
      </c>
    </row>
    <row r="264" spans="1:8" ht="60" x14ac:dyDescent="0.25">
      <c r="A264" s="6" t="s">
        <v>24</v>
      </c>
      <c r="B264" s="1">
        <v>2140</v>
      </c>
      <c r="C264" s="1">
        <v>119</v>
      </c>
      <c r="D264" s="3"/>
      <c r="E264" s="31"/>
      <c r="F264" s="31"/>
      <c r="G264" s="31"/>
      <c r="H264" s="1" t="s">
        <v>4</v>
      </c>
    </row>
    <row r="265" spans="1:8" x14ac:dyDescent="0.25">
      <c r="A265" s="8" t="s">
        <v>6</v>
      </c>
      <c r="B265" s="80">
        <v>2141</v>
      </c>
      <c r="C265" s="80">
        <v>119</v>
      </c>
      <c r="D265" s="81"/>
      <c r="E265" s="82"/>
      <c r="F265" s="82"/>
      <c r="G265" s="82"/>
      <c r="H265" s="80" t="s">
        <v>4</v>
      </c>
    </row>
    <row r="266" spans="1:8" x14ac:dyDescent="0.25">
      <c r="A266" s="8" t="s">
        <v>25</v>
      </c>
      <c r="B266" s="80"/>
      <c r="C266" s="80"/>
      <c r="D266" s="81"/>
      <c r="E266" s="82"/>
      <c r="F266" s="82"/>
      <c r="G266" s="82"/>
      <c r="H266" s="80"/>
    </row>
    <row r="267" spans="1:8" x14ac:dyDescent="0.25">
      <c r="A267" s="8" t="s">
        <v>26</v>
      </c>
      <c r="B267" s="1">
        <v>2142</v>
      </c>
      <c r="C267" s="1">
        <v>119</v>
      </c>
      <c r="D267" s="3"/>
      <c r="E267" s="31"/>
      <c r="F267" s="31"/>
      <c r="G267" s="31"/>
      <c r="H267" s="1" t="s">
        <v>4</v>
      </c>
    </row>
    <row r="268" spans="1:8" ht="30" x14ac:dyDescent="0.25">
      <c r="A268" s="6" t="s">
        <v>27</v>
      </c>
      <c r="B268" s="1">
        <v>2150</v>
      </c>
      <c r="C268" s="1">
        <v>131</v>
      </c>
      <c r="D268" s="3"/>
      <c r="E268" s="31"/>
      <c r="F268" s="31"/>
      <c r="G268" s="31"/>
      <c r="H268" s="1" t="s">
        <v>4</v>
      </c>
    </row>
    <row r="269" spans="1:8" ht="45" x14ac:dyDescent="0.25">
      <c r="A269" s="6" t="s">
        <v>28</v>
      </c>
      <c r="B269" s="1">
        <v>2160</v>
      </c>
      <c r="C269" s="1">
        <v>133</v>
      </c>
      <c r="D269" s="3"/>
      <c r="E269" s="31"/>
      <c r="F269" s="31"/>
      <c r="G269" s="31"/>
      <c r="H269" s="1" t="s">
        <v>29</v>
      </c>
    </row>
    <row r="270" spans="1:8" ht="30" x14ac:dyDescent="0.25">
      <c r="A270" s="6" t="s">
        <v>30</v>
      </c>
      <c r="B270" s="1">
        <v>2170</v>
      </c>
      <c r="C270" s="1">
        <v>134</v>
      </c>
      <c r="D270" s="3"/>
      <c r="E270" s="31"/>
      <c r="F270" s="31"/>
      <c r="G270" s="31"/>
      <c r="H270" s="1" t="s">
        <v>4</v>
      </c>
    </row>
    <row r="271" spans="1:8" ht="45" x14ac:dyDescent="0.25">
      <c r="A271" s="6" t="s">
        <v>31</v>
      </c>
      <c r="B271" s="1">
        <v>2180</v>
      </c>
      <c r="C271" s="1">
        <v>139</v>
      </c>
      <c r="D271" s="3"/>
      <c r="E271" s="31"/>
      <c r="F271" s="31"/>
      <c r="G271" s="31"/>
      <c r="H271" s="1" t="s">
        <v>4</v>
      </c>
    </row>
    <row r="272" spans="1:8" x14ac:dyDescent="0.25">
      <c r="A272" s="8" t="s">
        <v>6</v>
      </c>
      <c r="B272" s="80">
        <v>2181</v>
      </c>
      <c r="C272" s="80">
        <v>139</v>
      </c>
      <c r="D272" s="81"/>
      <c r="E272" s="82"/>
      <c r="F272" s="82"/>
      <c r="G272" s="82"/>
      <c r="H272" s="80" t="s">
        <v>4</v>
      </c>
    </row>
    <row r="273" spans="1:8" x14ac:dyDescent="0.25">
      <c r="A273" s="8" t="s">
        <v>32</v>
      </c>
      <c r="B273" s="80"/>
      <c r="C273" s="80"/>
      <c r="D273" s="81"/>
      <c r="E273" s="82"/>
      <c r="F273" s="82"/>
      <c r="G273" s="82"/>
      <c r="H273" s="80"/>
    </row>
    <row r="274" spans="1:8" x14ac:dyDescent="0.25">
      <c r="A274" s="4" t="s">
        <v>33</v>
      </c>
      <c r="B274" s="1">
        <v>2200</v>
      </c>
      <c r="C274" s="1">
        <v>300</v>
      </c>
      <c r="D274" s="3"/>
      <c r="E274" s="31"/>
      <c r="F274" s="31"/>
      <c r="G274" s="31"/>
      <c r="H274" s="1" t="s">
        <v>4</v>
      </c>
    </row>
    <row r="275" spans="1:8" x14ac:dyDescent="0.25">
      <c r="A275" s="6" t="s">
        <v>6</v>
      </c>
      <c r="B275" s="80">
        <v>2210</v>
      </c>
      <c r="C275" s="80">
        <v>320</v>
      </c>
      <c r="D275" s="81"/>
      <c r="E275" s="82"/>
      <c r="F275" s="82"/>
      <c r="G275" s="82"/>
      <c r="H275" s="80" t="s">
        <v>4</v>
      </c>
    </row>
    <row r="276" spans="1:8" ht="30" x14ac:dyDescent="0.25">
      <c r="A276" s="6" t="s">
        <v>34</v>
      </c>
      <c r="B276" s="80"/>
      <c r="C276" s="80"/>
      <c r="D276" s="81"/>
      <c r="E276" s="82"/>
      <c r="F276" s="82"/>
      <c r="G276" s="82"/>
      <c r="H276" s="80"/>
    </row>
    <row r="277" spans="1:8" x14ac:dyDescent="0.25">
      <c r="A277" s="8" t="s">
        <v>17</v>
      </c>
      <c r="B277" s="80">
        <v>2211</v>
      </c>
      <c r="C277" s="80">
        <v>321</v>
      </c>
      <c r="D277" s="81"/>
      <c r="E277" s="82"/>
      <c r="F277" s="82"/>
      <c r="G277" s="82"/>
      <c r="H277" s="80" t="s">
        <v>4</v>
      </c>
    </row>
    <row r="278" spans="1:8" ht="45" x14ac:dyDescent="0.25">
      <c r="A278" s="8" t="s">
        <v>35</v>
      </c>
      <c r="B278" s="80"/>
      <c r="C278" s="80"/>
      <c r="D278" s="81"/>
      <c r="E278" s="82"/>
      <c r="F278" s="82"/>
      <c r="G278" s="82"/>
      <c r="H278" s="80"/>
    </row>
    <row r="279" spans="1:8" x14ac:dyDescent="0.25">
      <c r="A279" s="3"/>
      <c r="B279" s="3"/>
      <c r="C279" s="3"/>
      <c r="D279" s="3"/>
      <c r="E279" s="31"/>
      <c r="F279" s="31"/>
      <c r="G279" s="31"/>
      <c r="H279" s="3"/>
    </row>
    <row r="280" spans="1:8" ht="60" x14ac:dyDescent="0.25">
      <c r="A280" s="6" t="s">
        <v>36</v>
      </c>
      <c r="B280" s="1">
        <v>2220</v>
      </c>
      <c r="C280" s="1">
        <v>340</v>
      </c>
      <c r="D280" s="3"/>
      <c r="E280" s="31"/>
      <c r="F280" s="31"/>
      <c r="G280" s="31"/>
      <c r="H280" s="1" t="s">
        <v>4</v>
      </c>
    </row>
    <row r="281" spans="1:8" ht="75" x14ac:dyDescent="0.25">
      <c r="A281" s="6" t="s">
        <v>37</v>
      </c>
      <c r="B281" s="1">
        <v>2230</v>
      </c>
      <c r="C281" s="1">
        <v>350</v>
      </c>
      <c r="D281" s="3"/>
      <c r="E281" s="31"/>
      <c r="F281" s="31"/>
      <c r="G281" s="31"/>
      <c r="H281" s="1" t="s">
        <v>4</v>
      </c>
    </row>
    <row r="282" spans="1:8" x14ac:dyDescent="0.25">
      <c r="A282" s="6" t="s">
        <v>38</v>
      </c>
      <c r="B282" s="1">
        <v>2240</v>
      </c>
      <c r="C282" s="1">
        <v>360</v>
      </c>
      <c r="D282" s="3"/>
      <c r="E282" s="31"/>
      <c r="F282" s="31"/>
      <c r="G282" s="31"/>
      <c r="H282" s="1" t="s">
        <v>4</v>
      </c>
    </row>
    <row r="283" spans="1:8" x14ac:dyDescent="0.25">
      <c r="A283" s="4" t="s">
        <v>39</v>
      </c>
      <c r="B283" s="1">
        <v>2300</v>
      </c>
      <c r="C283" s="1">
        <v>850</v>
      </c>
      <c r="D283" s="3"/>
      <c r="E283" s="31"/>
      <c r="F283" s="31"/>
      <c r="G283" s="31"/>
      <c r="H283" s="1" t="s">
        <v>4</v>
      </c>
    </row>
    <row r="284" spans="1:8" x14ac:dyDescent="0.25">
      <c r="A284" s="6" t="s">
        <v>17</v>
      </c>
      <c r="B284" s="80">
        <v>2310</v>
      </c>
      <c r="C284" s="80">
        <v>851</v>
      </c>
      <c r="D284" s="81"/>
      <c r="E284" s="82"/>
      <c r="F284" s="82"/>
      <c r="G284" s="82"/>
      <c r="H284" s="80" t="s">
        <v>4</v>
      </c>
    </row>
    <row r="285" spans="1:8" ht="30" x14ac:dyDescent="0.25">
      <c r="A285" s="6" t="s">
        <v>40</v>
      </c>
      <c r="B285" s="80"/>
      <c r="C285" s="80"/>
      <c r="D285" s="81"/>
      <c r="E285" s="82"/>
      <c r="F285" s="82"/>
      <c r="G285" s="82"/>
      <c r="H285" s="80"/>
    </row>
    <row r="286" spans="1:8" ht="45" x14ac:dyDescent="0.25">
      <c r="A286" s="6" t="s">
        <v>41</v>
      </c>
      <c r="B286" s="1">
        <v>2320</v>
      </c>
      <c r="C286" s="1">
        <v>852</v>
      </c>
      <c r="D286" s="3"/>
      <c r="E286" s="31"/>
      <c r="F286" s="31"/>
      <c r="G286" s="31"/>
      <c r="H286" s="1" t="s">
        <v>4</v>
      </c>
    </row>
    <row r="287" spans="1:8" ht="30" x14ac:dyDescent="0.25">
      <c r="A287" s="6" t="s">
        <v>42</v>
      </c>
      <c r="B287" s="1">
        <v>2330</v>
      </c>
      <c r="C287" s="1">
        <v>853</v>
      </c>
      <c r="D287" s="3"/>
      <c r="E287" s="31"/>
      <c r="F287" s="31"/>
      <c r="G287" s="31"/>
      <c r="H287" s="1" t="s">
        <v>4</v>
      </c>
    </row>
    <row r="288" spans="1:8" ht="30" x14ac:dyDescent="0.25">
      <c r="A288" s="4" t="s">
        <v>43</v>
      </c>
      <c r="B288" s="1">
        <v>2400</v>
      </c>
      <c r="C288" s="1" t="s">
        <v>4</v>
      </c>
      <c r="D288" s="3"/>
      <c r="E288" s="31"/>
      <c r="F288" s="31"/>
      <c r="G288" s="31"/>
      <c r="H288" s="1" t="s">
        <v>4</v>
      </c>
    </row>
    <row r="289" spans="1:8" x14ac:dyDescent="0.25">
      <c r="A289" s="6" t="s">
        <v>17</v>
      </c>
      <c r="B289" s="80">
        <v>2410</v>
      </c>
      <c r="C289" s="80">
        <v>613</v>
      </c>
      <c r="D289" s="81"/>
      <c r="E289" s="82"/>
      <c r="F289" s="82"/>
      <c r="G289" s="82"/>
      <c r="H289" s="81"/>
    </row>
    <row r="290" spans="1:8" ht="30" x14ac:dyDescent="0.25">
      <c r="A290" s="6" t="s">
        <v>44</v>
      </c>
      <c r="B290" s="80"/>
      <c r="C290" s="80"/>
      <c r="D290" s="81"/>
      <c r="E290" s="82"/>
      <c r="F290" s="82"/>
      <c r="G290" s="82"/>
      <c r="H290" s="81"/>
    </row>
    <row r="291" spans="1:8" ht="30" x14ac:dyDescent="0.25">
      <c r="A291" s="6" t="s">
        <v>45</v>
      </c>
      <c r="B291" s="1">
        <v>2420</v>
      </c>
      <c r="C291" s="1">
        <v>623</v>
      </c>
      <c r="D291" s="3"/>
      <c r="E291" s="31"/>
      <c r="F291" s="31"/>
      <c r="G291" s="31"/>
      <c r="H291" s="3"/>
    </row>
    <row r="292" spans="1:8" ht="60" x14ac:dyDescent="0.25">
      <c r="A292" s="6" t="s">
        <v>46</v>
      </c>
      <c r="B292" s="1">
        <v>2430</v>
      </c>
      <c r="C292" s="1">
        <v>634</v>
      </c>
      <c r="D292" s="3"/>
      <c r="E292" s="31"/>
      <c r="F292" s="31"/>
      <c r="G292" s="31"/>
      <c r="H292" s="3"/>
    </row>
    <row r="293" spans="1:8" ht="30" x14ac:dyDescent="0.25">
      <c r="A293" s="6" t="s">
        <v>47</v>
      </c>
      <c r="B293" s="1">
        <v>2440</v>
      </c>
      <c r="C293" s="1">
        <v>810</v>
      </c>
      <c r="D293" s="3"/>
      <c r="E293" s="31"/>
      <c r="F293" s="31"/>
      <c r="G293" s="31"/>
      <c r="H293" s="3"/>
    </row>
    <row r="294" spans="1:8" x14ac:dyDescent="0.25">
      <c r="A294" s="6" t="s">
        <v>48</v>
      </c>
      <c r="B294" s="1">
        <v>2450</v>
      </c>
      <c r="C294" s="1">
        <v>862</v>
      </c>
      <c r="D294" s="3"/>
      <c r="E294" s="31"/>
      <c r="F294" s="31"/>
      <c r="G294" s="31"/>
      <c r="H294" s="3"/>
    </row>
    <row r="295" spans="1:8" ht="45" x14ac:dyDescent="0.25">
      <c r="A295" s="6" t="s">
        <v>49</v>
      </c>
      <c r="B295" s="1">
        <v>2460</v>
      </c>
      <c r="C295" s="1">
        <v>863</v>
      </c>
      <c r="D295" s="3"/>
      <c r="E295" s="31"/>
      <c r="F295" s="31"/>
      <c r="G295" s="31"/>
      <c r="H295" s="3"/>
    </row>
    <row r="296" spans="1:8" x14ac:dyDescent="0.25">
      <c r="A296" s="6"/>
      <c r="B296" s="1"/>
      <c r="C296" s="1"/>
      <c r="D296" s="3"/>
      <c r="E296" s="31"/>
      <c r="F296" s="31"/>
      <c r="G296" s="31"/>
      <c r="H296" s="3"/>
    </row>
    <row r="297" spans="1:8" ht="30" x14ac:dyDescent="0.25">
      <c r="A297" s="4" t="s">
        <v>50</v>
      </c>
      <c r="B297" s="1">
        <v>2500</v>
      </c>
      <c r="C297" s="1" t="s">
        <v>4</v>
      </c>
      <c r="D297" s="3"/>
      <c r="E297" s="31"/>
      <c r="F297" s="31"/>
      <c r="G297" s="31"/>
      <c r="H297" s="1" t="s">
        <v>4</v>
      </c>
    </row>
    <row r="298" spans="1:8" ht="60" x14ac:dyDescent="0.25">
      <c r="A298" s="6" t="s">
        <v>51</v>
      </c>
      <c r="B298" s="1">
        <v>2520</v>
      </c>
      <c r="C298" s="1">
        <v>831</v>
      </c>
      <c r="D298" s="3"/>
      <c r="E298" s="31"/>
      <c r="F298" s="31"/>
      <c r="G298" s="31"/>
      <c r="H298" s="1" t="s">
        <v>4</v>
      </c>
    </row>
    <row r="299" spans="1:8" x14ac:dyDescent="0.25">
      <c r="A299" s="7" t="s">
        <v>124</v>
      </c>
      <c r="B299" s="1">
        <v>2600</v>
      </c>
      <c r="C299" s="1" t="s">
        <v>4</v>
      </c>
      <c r="D299" s="3"/>
      <c r="E299" s="31">
        <f>SUM(E300:E321)</f>
        <v>222200</v>
      </c>
      <c r="F299" s="61">
        <f t="shared" ref="F299:G299" si="39">SUM(F300:F321)</f>
        <v>342200</v>
      </c>
      <c r="G299" s="61">
        <f t="shared" si="39"/>
        <v>338200</v>
      </c>
      <c r="H299" s="3"/>
    </row>
    <row r="300" spans="1:8" x14ac:dyDescent="0.25">
      <c r="A300" s="6" t="s">
        <v>6</v>
      </c>
      <c r="B300" s="80">
        <v>2610</v>
      </c>
      <c r="C300" s="80">
        <v>241</v>
      </c>
      <c r="D300" s="81"/>
      <c r="E300" s="82"/>
      <c r="F300" s="82"/>
      <c r="G300" s="82"/>
      <c r="H300" s="81"/>
    </row>
    <row r="301" spans="1:8" ht="30" x14ac:dyDescent="0.25">
      <c r="A301" s="6" t="s">
        <v>52</v>
      </c>
      <c r="B301" s="80"/>
      <c r="C301" s="80"/>
      <c r="D301" s="81"/>
      <c r="E301" s="82"/>
      <c r="F301" s="82"/>
      <c r="G301" s="82"/>
      <c r="H301" s="81"/>
    </row>
    <row r="302" spans="1:8" ht="45" x14ac:dyDescent="0.25">
      <c r="A302" s="6" t="s">
        <v>53</v>
      </c>
      <c r="B302" s="1">
        <v>2630</v>
      </c>
      <c r="C302" s="1">
        <v>243</v>
      </c>
      <c r="D302" s="3"/>
      <c r="E302" s="31"/>
      <c r="F302" s="31"/>
      <c r="G302" s="31"/>
      <c r="H302" s="3"/>
    </row>
    <row r="303" spans="1:8" s="21" customFormat="1" x14ac:dyDescent="0.25">
      <c r="A303" s="73" t="s">
        <v>54</v>
      </c>
      <c r="B303" s="73">
        <v>2640</v>
      </c>
      <c r="C303" s="73">
        <v>244</v>
      </c>
      <c r="D303" s="23">
        <v>221</v>
      </c>
      <c r="E303" s="34"/>
      <c r="F303" s="34"/>
      <c r="G303" s="34"/>
      <c r="H303" s="23"/>
    </row>
    <row r="304" spans="1:8" s="21" customFormat="1" x14ac:dyDescent="0.25">
      <c r="A304" s="74"/>
      <c r="B304" s="74"/>
      <c r="C304" s="74"/>
      <c r="D304" s="23">
        <v>222</v>
      </c>
      <c r="E304" s="34"/>
      <c r="F304" s="34"/>
      <c r="G304" s="34"/>
      <c r="H304" s="23"/>
    </row>
    <row r="305" spans="1:8" s="21" customFormat="1" x14ac:dyDescent="0.25">
      <c r="A305" s="74"/>
      <c r="B305" s="74"/>
      <c r="C305" s="74"/>
      <c r="D305" s="23">
        <v>223</v>
      </c>
      <c r="E305" s="34"/>
      <c r="F305" s="34"/>
      <c r="G305" s="34"/>
      <c r="H305" s="23"/>
    </row>
    <row r="306" spans="1:8" s="21" customFormat="1" x14ac:dyDescent="0.25">
      <c r="A306" s="74"/>
      <c r="B306" s="74"/>
      <c r="C306" s="74"/>
      <c r="D306" s="23">
        <v>225</v>
      </c>
      <c r="E306" s="34"/>
      <c r="F306" s="34"/>
      <c r="G306" s="34"/>
      <c r="H306" s="23"/>
    </row>
    <row r="307" spans="1:8" s="21" customFormat="1" x14ac:dyDescent="0.25">
      <c r="A307" s="74"/>
      <c r="B307" s="74"/>
      <c r="C307" s="74"/>
      <c r="D307" s="23">
        <v>226</v>
      </c>
      <c r="E307" s="34"/>
      <c r="F307" s="34"/>
      <c r="G307" s="34"/>
      <c r="H307" s="23"/>
    </row>
    <row r="308" spans="1:8" s="21" customFormat="1" x14ac:dyDescent="0.25">
      <c r="A308" s="74"/>
      <c r="B308" s="74"/>
      <c r="C308" s="74"/>
      <c r="D308" s="23">
        <v>310</v>
      </c>
      <c r="E308" s="34"/>
      <c r="F308" s="34">
        <v>120000</v>
      </c>
      <c r="G308" s="34">
        <v>116000</v>
      </c>
      <c r="H308" s="23"/>
    </row>
    <row r="309" spans="1:8" s="21" customFormat="1" x14ac:dyDescent="0.25">
      <c r="A309" s="74"/>
      <c r="B309" s="74"/>
      <c r="C309" s="74"/>
      <c r="D309" s="23">
        <v>341</v>
      </c>
      <c r="E309" s="34"/>
      <c r="F309" s="34"/>
      <c r="G309" s="34"/>
      <c r="H309" s="23"/>
    </row>
    <row r="310" spans="1:8" s="21" customFormat="1" x14ac:dyDescent="0.25">
      <c r="A310" s="74"/>
      <c r="B310" s="74"/>
      <c r="C310" s="74"/>
      <c r="D310" s="23">
        <v>342</v>
      </c>
      <c r="E310" s="34">
        <v>222200</v>
      </c>
      <c r="F310" s="34">
        <v>222200</v>
      </c>
      <c r="G310" s="34">
        <v>222200</v>
      </c>
      <c r="H310" s="23"/>
    </row>
    <row r="311" spans="1:8" s="21" customFormat="1" x14ac:dyDescent="0.25">
      <c r="A311" s="74"/>
      <c r="B311" s="74"/>
      <c r="C311" s="74"/>
      <c r="D311" s="23">
        <v>343</v>
      </c>
      <c r="E311" s="34"/>
      <c r="F311" s="34"/>
      <c r="G311" s="34"/>
      <c r="H311" s="23"/>
    </row>
    <row r="312" spans="1:8" s="21" customFormat="1" x14ac:dyDescent="0.25">
      <c r="A312" s="74"/>
      <c r="B312" s="74"/>
      <c r="C312" s="74"/>
      <c r="D312" s="23">
        <v>344</v>
      </c>
      <c r="E312" s="34"/>
      <c r="F312" s="34"/>
      <c r="G312" s="34"/>
      <c r="H312" s="23"/>
    </row>
    <row r="313" spans="1:8" s="21" customFormat="1" x14ac:dyDescent="0.25">
      <c r="A313" s="74"/>
      <c r="B313" s="74"/>
      <c r="C313" s="74"/>
      <c r="D313" s="23">
        <v>345</v>
      </c>
      <c r="E313" s="34"/>
      <c r="F313" s="34"/>
      <c r="G313" s="34"/>
      <c r="H313" s="23"/>
    </row>
    <row r="314" spans="1:8" s="21" customFormat="1" x14ac:dyDescent="0.25">
      <c r="A314" s="74"/>
      <c r="B314" s="74"/>
      <c r="C314" s="74"/>
      <c r="D314" s="23">
        <v>346</v>
      </c>
      <c r="E314" s="34"/>
      <c r="F314" s="34"/>
      <c r="G314" s="34"/>
      <c r="H314" s="23"/>
    </row>
    <row r="315" spans="1:8" s="21" customFormat="1" x14ac:dyDescent="0.25">
      <c r="A315" s="75"/>
      <c r="B315" s="75"/>
      <c r="C315" s="75"/>
      <c r="D315" s="23">
        <v>349</v>
      </c>
      <c r="E315" s="34"/>
      <c r="F315" s="34"/>
      <c r="G315" s="34"/>
      <c r="H315" s="23"/>
    </row>
    <row r="316" spans="1:8" x14ac:dyDescent="0.25">
      <c r="A316" s="8" t="s">
        <v>17</v>
      </c>
      <c r="B316" s="3"/>
      <c r="C316" s="3"/>
      <c r="D316" s="3"/>
      <c r="E316" s="31"/>
      <c r="F316" s="31"/>
      <c r="G316" s="31"/>
      <c r="H316" s="3"/>
    </row>
    <row r="317" spans="1:8" ht="45" x14ac:dyDescent="0.25">
      <c r="A317" s="6" t="s">
        <v>55</v>
      </c>
      <c r="B317" s="1">
        <v>2650</v>
      </c>
      <c r="C317" s="1">
        <v>400</v>
      </c>
      <c r="D317" s="3"/>
      <c r="E317" s="31"/>
      <c r="F317" s="31"/>
      <c r="G317" s="31"/>
      <c r="H317" s="3"/>
    </row>
    <row r="318" spans="1:8" x14ac:dyDescent="0.25">
      <c r="A318" s="8" t="s">
        <v>6</v>
      </c>
      <c r="B318" s="80">
        <v>2651</v>
      </c>
      <c r="C318" s="80">
        <v>406</v>
      </c>
      <c r="D318" s="81"/>
      <c r="E318" s="82"/>
      <c r="F318" s="82"/>
      <c r="G318" s="82"/>
      <c r="H318" s="81"/>
    </row>
    <row r="319" spans="1:8" ht="45" x14ac:dyDescent="0.25">
      <c r="A319" s="8" t="s">
        <v>56</v>
      </c>
      <c r="B319" s="80"/>
      <c r="C319" s="80"/>
      <c r="D319" s="81"/>
      <c r="E319" s="82"/>
      <c r="F319" s="82"/>
      <c r="G319" s="82"/>
      <c r="H319" s="81"/>
    </row>
    <row r="320" spans="1:8" ht="45" x14ac:dyDescent="0.25">
      <c r="A320" s="8" t="s">
        <v>57</v>
      </c>
      <c r="B320" s="1">
        <v>2652</v>
      </c>
      <c r="C320" s="1">
        <v>407</v>
      </c>
      <c r="D320" s="3"/>
      <c r="E320" s="31"/>
      <c r="F320" s="31"/>
      <c r="G320" s="31"/>
      <c r="H320" s="3"/>
    </row>
    <row r="321" spans="1:8" s="21" customFormat="1" x14ac:dyDescent="0.25">
      <c r="A321" s="65" t="s">
        <v>136</v>
      </c>
      <c r="B321" s="62">
        <v>2660</v>
      </c>
      <c r="C321" s="62">
        <v>247</v>
      </c>
      <c r="D321" s="63">
        <v>223</v>
      </c>
      <c r="E321" s="64"/>
      <c r="F321" s="64"/>
      <c r="G321" s="64"/>
      <c r="H321" s="63"/>
    </row>
    <row r="322" spans="1:8" x14ac:dyDescent="0.25">
      <c r="A322" s="2" t="s">
        <v>126</v>
      </c>
      <c r="B322" s="1">
        <v>3000</v>
      </c>
      <c r="C322" s="1">
        <v>100</v>
      </c>
      <c r="D322" s="3"/>
      <c r="E322" s="31"/>
      <c r="F322" s="31"/>
      <c r="G322" s="31"/>
      <c r="H322" s="1" t="s">
        <v>4</v>
      </c>
    </row>
    <row r="323" spans="1:8" x14ac:dyDescent="0.25">
      <c r="A323" s="6" t="s">
        <v>6</v>
      </c>
      <c r="B323" s="80">
        <v>3010</v>
      </c>
      <c r="C323" s="81"/>
      <c r="D323" s="81"/>
      <c r="E323" s="82"/>
      <c r="F323" s="82"/>
      <c r="G323" s="82"/>
      <c r="H323" s="80" t="s">
        <v>4</v>
      </c>
    </row>
    <row r="324" spans="1:8" x14ac:dyDescent="0.25">
      <c r="A324" s="9" t="s">
        <v>120</v>
      </c>
      <c r="B324" s="80"/>
      <c r="C324" s="81"/>
      <c r="D324" s="81"/>
      <c r="E324" s="82"/>
      <c r="F324" s="82"/>
      <c r="G324" s="82"/>
      <c r="H324" s="80"/>
    </row>
    <row r="325" spans="1:8" x14ac:dyDescent="0.25">
      <c r="A325" s="9" t="s">
        <v>121</v>
      </c>
      <c r="B325" s="1">
        <v>3020</v>
      </c>
      <c r="C325" s="3"/>
      <c r="D325" s="3"/>
      <c r="E325" s="31"/>
      <c r="F325" s="31"/>
      <c r="G325" s="31"/>
      <c r="H325" s="1" t="s">
        <v>4</v>
      </c>
    </row>
    <row r="326" spans="1:8" x14ac:dyDescent="0.25">
      <c r="A326" s="9" t="s">
        <v>122</v>
      </c>
      <c r="B326" s="1">
        <v>3030</v>
      </c>
      <c r="C326" s="3"/>
      <c r="D326" s="3"/>
      <c r="E326" s="31"/>
      <c r="F326" s="31"/>
      <c r="G326" s="31"/>
      <c r="H326" s="1" t="s">
        <v>4</v>
      </c>
    </row>
    <row r="327" spans="1:8" x14ac:dyDescent="0.25">
      <c r="A327" s="2" t="s">
        <v>123</v>
      </c>
      <c r="B327" s="1">
        <v>4000</v>
      </c>
      <c r="C327" s="1" t="s">
        <v>4</v>
      </c>
      <c r="D327" s="3"/>
      <c r="E327" s="31"/>
      <c r="F327" s="31"/>
      <c r="G327" s="31"/>
      <c r="H327" s="1" t="s">
        <v>4</v>
      </c>
    </row>
    <row r="328" spans="1:8" x14ac:dyDescent="0.25">
      <c r="A328" s="6" t="s">
        <v>17</v>
      </c>
      <c r="B328" s="80">
        <v>4010</v>
      </c>
      <c r="C328" s="80">
        <v>610</v>
      </c>
      <c r="D328" s="81"/>
      <c r="E328" s="82"/>
      <c r="F328" s="82"/>
      <c r="G328" s="82"/>
      <c r="H328" s="80" t="s">
        <v>4</v>
      </c>
    </row>
    <row r="329" spans="1:8" x14ac:dyDescent="0.25">
      <c r="A329" s="6" t="s">
        <v>58</v>
      </c>
      <c r="B329" s="80"/>
      <c r="C329" s="80"/>
      <c r="D329" s="81"/>
      <c r="E329" s="82"/>
      <c r="F329" s="82"/>
      <c r="G329" s="82"/>
      <c r="H329" s="80"/>
    </row>
    <row r="331" spans="1:8" x14ac:dyDescent="0.25">
      <c r="B331" s="58">
        <f>SUM(E257:G257,E181:G181,E107:G107)</f>
        <v>35260581.009999998</v>
      </c>
      <c r="C331" s="58"/>
    </row>
  </sheetData>
  <mergeCells count="380">
    <mergeCell ref="A1:H1"/>
    <mergeCell ref="A2:A3"/>
    <mergeCell ref="B2:B3"/>
    <mergeCell ref="C2:C3"/>
    <mergeCell ref="D2:D3"/>
    <mergeCell ref="E2:H2"/>
    <mergeCell ref="B8:B9"/>
    <mergeCell ref="C8:C9"/>
    <mergeCell ref="D8:D9"/>
    <mergeCell ref="E8:E9"/>
    <mergeCell ref="F8:F9"/>
    <mergeCell ref="G8:G9"/>
    <mergeCell ref="H8:H9"/>
    <mergeCell ref="B12:B13"/>
    <mergeCell ref="C12:C13"/>
    <mergeCell ref="D12:D13"/>
    <mergeCell ref="E12:E13"/>
    <mergeCell ref="F12:F13"/>
    <mergeCell ref="G12:G13"/>
    <mergeCell ref="H12:H13"/>
    <mergeCell ref="H19:H20"/>
    <mergeCell ref="B29:B30"/>
    <mergeCell ref="C29:C30"/>
    <mergeCell ref="D29:D30"/>
    <mergeCell ref="E29:E30"/>
    <mergeCell ref="F29:F30"/>
    <mergeCell ref="G29:G30"/>
    <mergeCell ref="H29:H30"/>
    <mergeCell ref="B19:B20"/>
    <mergeCell ref="C19:C20"/>
    <mergeCell ref="D19:D20"/>
    <mergeCell ref="E19:E20"/>
    <mergeCell ref="F19:F20"/>
    <mergeCell ref="G19:G20"/>
    <mergeCell ref="H32:H33"/>
    <mergeCell ref="C34:C35"/>
    <mergeCell ref="H34:H35"/>
    <mergeCell ref="B32:B33"/>
    <mergeCell ref="C32:C33"/>
    <mergeCell ref="D32:D33"/>
    <mergeCell ref="E32:E33"/>
    <mergeCell ref="F32:F33"/>
    <mergeCell ref="G32:G33"/>
    <mergeCell ref="B34:B35"/>
    <mergeCell ref="H41:H42"/>
    <mergeCell ref="B48:B49"/>
    <mergeCell ref="C48:C49"/>
    <mergeCell ref="D48:D49"/>
    <mergeCell ref="E48:E49"/>
    <mergeCell ref="F48:F49"/>
    <mergeCell ref="G48:G49"/>
    <mergeCell ref="H48:H49"/>
    <mergeCell ref="B41:B42"/>
    <mergeCell ref="C41:C42"/>
    <mergeCell ref="D41:D42"/>
    <mergeCell ref="E41:E42"/>
    <mergeCell ref="F41:F42"/>
    <mergeCell ref="G41:G42"/>
    <mergeCell ref="H51:H52"/>
    <mergeCell ref="B53:B54"/>
    <mergeCell ref="C53:C54"/>
    <mergeCell ref="D53:D54"/>
    <mergeCell ref="E53:E54"/>
    <mergeCell ref="F53:F54"/>
    <mergeCell ref="G53:G54"/>
    <mergeCell ref="H53:H54"/>
    <mergeCell ref="B51:B52"/>
    <mergeCell ref="C51:C52"/>
    <mergeCell ref="D51:D52"/>
    <mergeCell ref="E51:E52"/>
    <mergeCell ref="F51:F52"/>
    <mergeCell ref="G51:G52"/>
    <mergeCell ref="H60:H61"/>
    <mergeCell ref="B65:B66"/>
    <mergeCell ref="C65:C66"/>
    <mergeCell ref="D65:D66"/>
    <mergeCell ref="E65:E66"/>
    <mergeCell ref="F65:F66"/>
    <mergeCell ref="G65:G66"/>
    <mergeCell ref="H65:H66"/>
    <mergeCell ref="B60:B61"/>
    <mergeCell ref="C60:C61"/>
    <mergeCell ref="D60:D61"/>
    <mergeCell ref="E60:E61"/>
    <mergeCell ref="F60:F61"/>
    <mergeCell ref="G60:G61"/>
    <mergeCell ref="H76:H77"/>
    <mergeCell ref="B94:B95"/>
    <mergeCell ref="C94:C95"/>
    <mergeCell ref="D94:D95"/>
    <mergeCell ref="E94:E95"/>
    <mergeCell ref="F94:F95"/>
    <mergeCell ref="G94:G95"/>
    <mergeCell ref="H94:H95"/>
    <mergeCell ref="B76:B77"/>
    <mergeCell ref="C76:C77"/>
    <mergeCell ref="D76:D77"/>
    <mergeCell ref="E76:E77"/>
    <mergeCell ref="F76:F77"/>
    <mergeCell ref="G76:G77"/>
    <mergeCell ref="H99:H100"/>
    <mergeCell ref="B104:B105"/>
    <mergeCell ref="C104:C105"/>
    <mergeCell ref="D104:D105"/>
    <mergeCell ref="E104:E105"/>
    <mergeCell ref="F104:F105"/>
    <mergeCell ref="G104:G105"/>
    <mergeCell ref="H104:H105"/>
    <mergeCell ref="B99:B100"/>
    <mergeCell ref="C99:C100"/>
    <mergeCell ref="D99:D100"/>
    <mergeCell ref="E99:E100"/>
    <mergeCell ref="F99:F100"/>
    <mergeCell ref="G99:G100"/>
    <mergeCell ref="H108:H109"/>
    <mergeCell ref="B110:B111"/>
    <mergeCell ref="C110:C111"/>
    <mergeCell ref="D110:D111"/>
    <mergeCell ref="E110:E111"/>
    <mergeCell ref="F110:F111"/>
    <mergeCell ref="G110:G111"/>
    <mergeCell ref="H110:H111"/>
    <mergeCell ref="B108:B109"/>
    <mergeCell ref="C108:C109"/>
    <mergeCell ref="D108:D109"/>
    <mergeCell ref="E108:E109"/>
    <mergeCell ref="F108:F109"/>
    <mergeCell ref="G108:G109"/>
    <mergeCell ref="H115:H116"/>
    <mergeCell ref="B122:B123"/>
    <mergeCell ref="C122:C123"/>
    <mergeCell ref="D122:D123"/>
    <mergeCell ref="E122:E123"/>
    <mergeCell ref="F122:F123"/>
    <mergeCell ref="G122:G123"/>
    <mergeCell ref="H122:H123"/>
    <mergeCell ref="B115:B116"/>
    <mergeCell ref="C115:C116"/>
    <mergeCell ref="D115:D116"/>
    <mergeCell ref="E115:E116"/>
    <mergeCell ref="F115:F116"/>
    <mergeCell ref="G115:G116"/>
    <mergeCell ref="H125:H126"/>
    <mergeCell ref="B127:B128"/>
    <mergeCell ref="C127:C128"/>
    <mergeCell ref="D127:D128"/>
    <mergeCell ref="E127:E128"/>
    <mergeCell ref="F127:F128"/>
    <mergeCell ref="G127:G128"/>
    <mergeCell ref="H127:H128"/>
    <mergeCell ref="B125:B126"/>
    <mergeCell ref="C125:C126"/>
    <mergeCell ref="D125:D126"/>
    <mergeCell ref="E125:E126"/>
    <mergeCell ref="F125:F126"/>
    <mergeCell ref="G125:G126"/>
    <mergeCell ref="H134:H135"/>
    <mergeCell ref="B139:B140"/>
    <mergeCell ref="C139:C140"/>
    <mergeCell ref="D139:D140"/>
    <mergeCell ref="E139:E140"/>
    <mergeCell ref="F139:F140"/>
    <mergeCell ref="G139:G140"/>
    <mergeCell ref="H139:H140"/>
    <mergeCell ref="B134:B135"/>
    <mergeCell ref="C134:C135"/>
    <mergeCell ref="D134:D135"/>
    <mergeCell ref="E134:E135"/>
    <mergeCell ref="F134:F135"/>
    <mergeCell ref="G134:G135"/>
    <mergeCell ref="H150:H151"/>
    <mergeCell ref="B168:B169"/>
    <mergeCell ref="C168:C169"/>
    <mergeCell ref="D168:D169"/>
    <mergeCell ref="E168:E169"/>
    <mergeCell ref="F168:F169"/>
    <mergeCell ref="G168:G169"/>
    <mergeCell ref="H168:H169"/>
    <mergeCell ref="B150:B151"/>
    <mergeCell ref="C150:C151"/>
    <mergeCell ref="D150:D151"/>
    <mergeCell ref="E150:E151"/>
    <mergeCell ref="F150:F151"/>
    <mergeCell ref="G150:G151"/>
    <mergeCell ref="H173:H174"/>
    <mergeCell ref="B178:B179"/>
    <mergeCell ref="C178:C179"/>
    <mergeCell ref="D178:D179"/>
    <mergeCell ref="E178:E179"/>
    <mergeCell ref="F178:F179"/>
    <mergeCell ref="G178:G179"/>
    <mergeCell ref="H178:H179"/>
    <mergeCell ref="B173:B174"/>
    <mergeCell ref="C173:C174"/>
    <mergeCell ref="D173:D174"/>
    <mergeCell ref="E173:E174"/>
    <mergeCell ref="F173:F174"/>
    <mergeCell ref="G173:G174"/>
    <mergeCell ref="H182:H183"/>
    <mergeCell ref="B184:B185"/>
    <mergeCell ref="C184:C185"/>
    <mergeCell ref="B182:B183"/>
    <mergeCell ref="C182:C183"/>
    <mergeCell ref="D182:D183"/>
    <mergeCell ref="E182:E183"/>
    <mergeCell ref="F182:F183"/>
    <mergeCell ref="G182:G183"/>
    <mergeCell ref="H191:H192"/>
    <mergeCell ref="B198:B199"/>
    <mergeCell ref="C198:C199"/>
    <mergeCell ref="D198:D199"/>
    <mergeCell ref="E198:E199"/>
    <mergeCell ref="F198:F199"/>
    <mergeCell ref="G198:G199"/>
    <mergeCell ref="H198:H199"/>
    <mergeCell ref="B191:B192"/>
    <mergeCell ref="C191:C192"/>
    <mergeCell ref="D191:D192"/>
    <mergeCell ref="E191:E192"/>
    <mergeCell ref="F191:F192"/>
    <mergeCell ref="G191:G192"/>
    <mergeCell ref="H201:H202"/>
    <mergeCell ref="B203:B204"/>
    <mergeCell ref="C203:C204"/>
    <mergeCell ref="D203:D204"/>
    <mergeCell ref="E203:E204"/>
    <mergeCell ref="F203:F204"/>
    <mergeCell ref="G203:G204"/>
    <mergeCell ref="H203:H204"/>
    <mergeCell ref="B201:B202"/>
    <mergeCell ref="C201:C202"/>
    <mergeCell ref="D201:D202"/>
    <mergeCell ref="E201:E202"/>
    <mergeCell ref="F201:F202"/>
    <mergeCell ref="G201:G202"/>
    <mergeCell ref="H210:H211"/>
    <mergeCell ref="B215:B216"/>
    <mergeCell ref="C215:C216"/>
    <mergeCell ref="D215:D216"/>
    <mergeCell ref="E215:E216"/>
    <mergeCell ref="F215:F216"/>
    <mergeCell ref="G215:G216"/>
    <mergeCell ref="H215:H216"/>
    <mergeCell ref="B210:B211"/>
    <mergeCell ref="C210:C211"/>
    <mergeCell ref="D210:D211"/>
    <mergeCell ref="E210:E211"/>
    <mergeCell ref="F210:F211"/>
    <mergeCell ref="G210:G211"/>
    <mergeCell ref="H226:H227"/>
    <mergeCell ref="B244:B245"/>
    <mergeCell ref="C244:C245"/>
    <mergeCell ref="D244:D245"/>
    <mergeCell ref="E244:E245"/>
    <mergeCell ref="F244:F245"/>
    <mergeCell ref="G244:G245"/>
    <mergeCell ref="H244:H245"/>
    <mergeCell ref="B226:B227"/>
    <mergeCell ref="C226:C227"/>
    <mergeCell ref="D226:D227"/>
    <mergeCell ref="E226:E227"/>
    <mergeCell ref="F226:F227"/>
    <mergeCell ref="G226:G227"/>
    <mergeCell ref="H249:H250"/>
    <mergeCell ref="B254:B255"/>
    <mergeCell ref="C254:C255"/>
    <mergeCell ref="D254:D255"/>
    <mergeCell ref="E254:E255"/>
    <mergeCell ref="F254:F255"/>
    <mergeCell ref="G254:G255"/>
    <mergeCell ref="H254:H255"/>
    <mergeCell ref="B249:B250"/>
    <mergeCell ref="C249:C250"/>
    <mergeCell ref="D249:D250"/>
    <mergeCell ref="E249:E250"/>
    <mergeCell ref="F249:F250"/>
    <mergeCell ref="G249:G250"/>
    <mergeCell ref="H258:H259"/>
    <mergeCell ref="B260:B261"/>
    <mergeCell ref="C260:C261"/>
    <mergeCell ref="D260:D261"/>
    <mergeCell ref="E260:E261"/>
    <mergeCell ref="F260:F261"/>
    <mergeCell ref="G260:G261"/>
    <mergeCell ref="H260:H261"/>
    <mergeCell ref="B258:B259"/>
    <mergeCell ref="C258:C259"/>
    <mergeCell ref="D258:D259"/>
    <mergeCell ref="E258:E259"/>
    <mergeCell ref="F258:F259"/>
    <mergeCell ref="G258:G259"/>
    <mergeCell ref="H265:H266"/>
    <mergeCell ref="B272:B273"/>
    <mergeCell ref="C272:C273"/>
    <mergeCell ref="D272:D273"/>
    <mergeCell ref="E272:E273"/>
    <mergeCell ref="F272:F273"/>
    <mergeCell ref="G272:G273"/>
    <mergeCell ref="H272:H273"/>
    <mergeCell ref="B265:B266"/>
    <mergeCell ref="C265:C266"/>
    <mergeCell ref="D265:D266"/>
    <mergeCell ref="E265:E266"/>
    <mergeCell ref="F265:F266"/>
    <mergeCell ref="G265:G266"/>
    <mergeCell ref="C284:C285"/>
    <mergeCell ref="D284:D285"/>
    <mergeCell ref="E284:E285"/>
    <mergeCell ref="F284:F285"/>
    <mergeCell ref="G284:G285"/>
    <mergeCell ref="H275:H276"/>
    <mergeCell ref="B277:B278"/>
    <mergeCell ref="C277:C278"/>
    <mergeCell ref="D277:D278"/>
    <mergeCell ref="E277:E278"/>
    <mergeCell ref="F277:F278"/>
    <mergeCell ref="G277:G278"/>
    <mergeCell ref="H277:H278"/>
    <mergeCell ref="B275:B276"/>
    <mergeCell ref="C275:C276"/>
    <mergeCell ref="D275:D276"/>
    <mergeCell ref="E275:E276"/>
    <mergeCell ref="F275:F276"/>
    <mergeCell ref="G275:G276"/>
    <mergeCell ref="H323:H324"/>
    <mergeCell ref="B328:B329"/>
    <mergeCell ref="C328:C329"/>
    <mergeCell ref="D328:D329"/>
    <mergeCell ref="E328:E329"/>
    <mergeCell ref="F328:F329"/>
    <mergeCell ref="G328:G329"/>
    <mergeCell ref="H328:H329"/>
    <mergeCell ref="B323:B324"/>
    <mergeCell ref="C323:C324"/>
    <mergeCell ref="D323:D324"/>
    <mergeCell ref="E323:E324"/>
    <mergeCell ref="F323:F324"/>
    <mergeCell ref="G323:G324"/>
    <mergeCell ref="H300:H301"/>
    <mergeCell ref="B318:B319"/>
    <mergeCell ref="C318:C319"/>
    <mergeCell ref="D318:D319"/>
    <mergeCell ref="E318:E319"/>
    <mergeCell ref="F318:F319"/>
    <mergeCell ref="G318:G319"/>
    <mergeCell ref="H318:H319"/>
    <mergeCell ref="B300:B301"/>
    <mergeCell ref="A79:A91"/>
    <mergeCell ref="B79:B91"/>
    <mergeCell ref="C79:C91"/>
    <mergeCell ref="A153:A165"/>
    <mergeCell ref="B153:B165"/>
    <mergeCell ref="C153:C165"/>
    <mergeCell ref="A36:A38"/>
    <mergeCell ref="B36:B38"/>
    <mergeCell ref="C36:C38"/>
    <mergeCell ref="A303:A315"/>
    <mergeCell ref="B303:B315"/>
    <mergeCell ref="C303:C315"/>
    <mergeCell ref="H184:H185"/>
    <mergeCell ref="A186:A188"/>
    <mergeCell ref="B186:B188"/>
    <mergeCell ref="C186:C188"/>
    <mergeCell ref="A229:A241"/>
    <mergeCell ref="B229:B241"/>
    <mergeCell ref="C229:C241"/>
    <mergeCell ref="C300:C301"/>
    <mergeCell ref="D300:D301"/>
    <mergeCell ref="E300:E301"/>
    <mergeCell ref="F300:F301"/>
    <mergeCell ref="G300:G301"/>
    <mergeCell ref="H284:H285"/>
    <mergeCell ref="B289:B290"/>
    <mergeCell ref="C289:C290"/>
    <mergeCell ref="D289:D290"/>
    <mergeCell ref="E289:E290"/>
    <mergeCell ref="F289:F290"/>
    <mergeCell ref="G289:G290"/>
    <mergeCell ref="H289:H290"/>
    <mergeCell ref="B284:B285"/>
  </mergeCells>
  <hyperlinks>
    <hyperlink ref="C2" location="P837" display="P837"/>
    <hyperlink ref="D2" location="P853" display="P853"/>
    <hyperlink ref="A5" location="P861" display="P861"/>
    <hyperlink ref="A6" location="P861" display="P861"/>
    <hyperlink ref="A28" location="P867" display="P867"/>
    <hyperlink ref="A75" location="P875" display="P875"/>
    <hyperlink ref="A98" location="P879" display="P879"/>
    <hyperlink ref="A100" location="P879" display="P879"/>
    <hyperlink ref="A101" location="P879" display="P879"/>
    <hyperlink ref="A102" location="P879" display="P879"/>
    <hyperlink ref="A103" location="P880" display="P880"/>
    <hyperlink ref="A149" location="P875" display="P875"/>
    <hyperlink ref="A172" location="P879" display="P879"/>
    <hyperlink ref="A174" location="P879" display="P879"/>
    <hyperlink ref="A175" location="P879" display="P879"/>
    <hyperlink ref="A176" location="P879" display="P879"/>
    <hyperlink ref="A177" location="P880" display="P880"/>
    <hyperlink ref="A225" location="P875" display="P875"/>
    <hyperlink ref="A248" location="P879" display="P879"/>
    <hyperlink ref="A250" location="P879" display="P879"/>
    <hyperlink ref="A251" location="P879" display="P879"/>
    <hyperlink ref="A252" location="P879" display="P879"/>
    <hyperlink ref="A253" location="P880" display="P880"/>
    <hyperlink ref="A299" location="P875" display="P875"/>
    <hyperlink ref="A322" location="P879" display="P879"/>
    <hyperlink ref="A324" location="P879" display="P879"/>
    <hyperlink ref="A325" location="P879" display="P879"/>
    <hyperlink ref="A326" location="P879" display="P879"/>
    <hyperlink ref="A327" location="P880" display="P880"/>
  </hyperlinks>
  <pageMargins left="0.70866141732283472" right="0.70866141732283472" top="0.74803149606299213" bottom="0.74803149606299213" header="0.31496062992125984" footer="0.31496062992125984"/>
  <pageSetup paperSize="9" scale="54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topLeftCell="A37" zoomScale="80" zoomScaleNormal="80" workbookViewId="0">
      <selection activeCell="D46" sqref="D46"/>
    </sheetView>
  </sheetViews>
  <sheetFormatPr defaultRowHeight="15" x14ac:dyDescent="0.25"/>
  <cols>
    <col min="1" max="1" width="11.28515625" bestFit="1" customWidth="1"/>
    <col min="2" max="2" width="86.140625" customWidth="1"/>
    <col min="3" max="4" width="9.28515625" bestFit="1" customWidth="1"/>
    <col min="5" max="5" width="12.7109375" customWidth="1"/>
    <col min="6" max="6" width="14" customWidth="1"/>
    <col min="7" max="7" width="13.5703125" customWidth="1"/>
    <col min="8" max="8" width="13" customWidth="1"/>
    <col min="9" max="9" width="13.140625" customWidth="1"/>
  </cols>
  <sheetData>
    <row r="1" spans="1:9" s="46" customFormat="1" ht="62.25" customHeight="1" x14ac:dyDescent="0.25">
      <c r="A1" s="102" t="s">
        <v>111</v>
      </c>
      <c r="B1" s="91"/>
      <c r="C1" s="91"/>
      <c r="D1" s="91"/>
      <c r="E1" s="91"/>
      <c r="F1" s="91"/>
      <c r="G1" s="91"/>
      <c r="H1" s="91"/>
      <c r="I1" s="91"/>
    </row>
    <row r="2" spans="1:9" x14ac:dyDescent="0.25">
      <c r="A2" s="80" t="s">
        <v>62</v>
      </c>
      <c r="B2" s="80" t="s">
        <v>0</v>
      </c>
      <c r="C2" s="80" t="s">
        <v>63</v>
      </c>
      <c r="D2" s="80" t="s">
        <v>64</v>
      </c>
      <c r="E2" s="97" t="s">
        <v>98</v>
      </c>
      <c r="F2" s="80" t="s">
        <v>2</v>
      </c>
      <c r="G2" s="80"/>
      <c r="H2" s="80"/>
      <c r="I2" s="80"/>
    </row>
    <row r="3" spans="1:9" ht="71.25" customHeight="1" x14ac:dyDescent="0.25">
      <c r="A3" s="80"/>
      <c r="B3" s="80"/>
      <c r="C3" s="80"/>
      <c r="D3" s="80"/>
      <c r="E3" s="98"/>
      <c r="F3" s="1" t="s">
        <v>138</v>
      </c>
      <c r="G3" s="1" t="s">
        <v>139</v>
      </c>
      <c r="H3" s="1" t="s">
        <v>140</v>
      </c>
      <c r="I3" s="1" t="s">
        <v>3</v>
      </c>
    </row>
    <row r="4" spans="1:9" x14ac:dyDescent="0.25">
      <c r="A4" s="1">
        <v>1</v>
      </c>
      <c r="B4" s="1">
        <v>2</v>
      </c>
      <c r="C4" s="1">
        <v>3</v>
      </c>
      <c r="D4" s="1">
        <v>4</v>
      </c>
      <c r="E4" s="14" t="s">
        <v>97</v>
      </c>
      <c r="F4" s="1">
        <v>5</v>
      </c>
      <c r="G4" s="1">
        <v>6</v>
      </c>
      <c r="H4" s="1">
        <v>7</v>
      </c>
      <c r="I4" s="1">
        <v>8</v>
      </c>
    </row>
    <row r="5" spans="1:9" x14ac:dyDescent="0.25">
      <c r="A5" s="1">
        <v>1</v>
      </c>
      <c r="B5" s="2" t="s">
        <v>99</v>
      </c>
      <c r="C5" s="1">
        <v>26000</v>
      </c>
      <c r="D5" s="1" t="s">
        <v>4</v>
      </c>
      <c r="E5" s="3"/>
      <c r="F5" s="57">
        <f>Лист1!E75</f>
        <v>1816452.6099999999</v>
      </c>
      <c r="G5" s="57">
        <f>Лист1!F75</f>
        <v>1935025.4</v>
      </c>
      <c r="H5" s="57">
        <f>Лист1!G75</f>
        <v>1696000</v>
      </c>
      <c r="I5" s="3"/>
    </row>
    <row r="6" spans="1:9" x14ac:dyDescent="0.25">
      <c r="A6" s="80" t="s">
        <v>65</v>
      </c>
      <c r="B6" s="4" t="s">
        <v>6</v>
      </c>
      <c r="C6" s="80">
        <v>26100</v>
      </c>
      <c r="D6" s="80" t="s">
        <v>4</v>
      </c>
      <c r="E6" s="81"/>
      <c r="F6" s="89"/>
      <c r="G6" s="89"/>
      <c r="H6" s="89"/>
      <c r="I6" s="81"/>
    </row>
    <row r="7" spans="1:9" ht="120" x14ac:dyDescent="0.25">
      <c r="A7" s="80"/>
      <c r="B7" s="4" t="s">
        <v>100</v>
      </c>
      <c r="C7" s="80"/>
      <c r="D7" s="80"/>
      <c r="E7" s="81"/>
      <c r="F7" s="89"/>
      <c r="G7" s="89"/>
      <c r="H7" s="89"/>
      <c r="I7" s="81"/>
    </row>
    <row r="8" spans="1:9" ht="45" x14ac:dyDescent="0.25">
      <c r="A8" s="1" t="s">
        <v>66</v>
      </c>
      <c r="B8" s="4" t="s">
        <v>101</v>
      </c>
      <c r="C8" s="1">
        <v>26200</v>
      </c>
      <c r="D8" s="1" t="s">
        <v>4</v>
      </c>
      <c r="E8" s="3"/>
      <c r="F8" s="72"/>
      <c r="G8" s="72"/>
      <c r="H8" s="72"/>
      <c r="I8" s="3"/>
    </row>
    <row r="9" spans="1:9" ht="30" x14ac:dyDescent="0.25">
      <c r="A9" s="1" t="s">
        <v>67</v>
      </c>
      <c r="B9" s="4" t="s">
        <v>102</v>
      </c>
      <c r="C9" s="1">
        <v>26300</v>
      </c>
      <c r="D9" s="1" t="s">
        <v>4</v>
      </c>
      <c r="E9" s="3"/>
      <c r="F9" s="29"/>
      <c r="G9" s="29"/>
      <c r="H9" s="29"/>
      <c r="I9" s="3"/>
    </row>
    <row r="10" spans="1:9" x14ac:dyDescent="0.25">
      <c r="A10" s="101" t="s">
        <v>103</v>
      </c>
      <c r="B10" s="6" t="s">
        <v>6</v>
      </c>
      <c r="C10" s="80">
        <v>26310</v>
      </c>
      <c r="D10" s="80" t="s">
        <v>4</v>
      </c>
      <c r="E10" s="80" t="s">
        <v>4</v>
      </c>
      <c r="F10" s="89"/>
      <c r="G10" s="89"/>
      <c r="H10" s="89"/>
      <c r="I10" s="81"/>
    </row>
    <row r="11" spans="1:9" x14ac:dyDescent="0.25">
      <c r="A11" s="101"/>
      <c r="B11" s="9" t="s">
        <v>68</v>
      </c>
      <c r="C11" s="80"/>
      <c r="D11" s="80"/>
      <c r="E11" s="80"/>
      <c r="F11" s="89"/>
      <c r="G11" s="89"/>
      <c r="H11" s="89"/>
      <c r="I11" s="81"/>
    </row>
    <row r="12" spans="1:9" x14ac:dyDescent="0.25">
      <c r="A12" s="45"/>
      <c r="B12" s="8" t="s">
        <v>17</v>
      </c>
      <c r="C12" s="1" t="s">
        <v>69</v>
      </c>
      <c r="D12" s="3"/>
      <c r="E12" s="3"/>
      <c r="F12" s="29"/>
      <c r="G12" s="29"/>
      <c r="H12" s="29"/>
      <c r="I12" s="3"/>
    </row>
    <row r="13" spans="1:9" x14ac:dyDescent="0.25">
      <c r="A13" s="42" t="s">
        <v>104</v>
      </c>
      <c r="B13" s="9" t="s">
        <v>70</v>
      </c>
      <c r="C13" s="1">
        <v>26320</v>
      </c>
      <c r="D13" s="1" t="s">
        <v>4</v>
      </c>
      <c r="E13" s="1" t="s">
        <v>4</v>
      </c>
      <c r="F13" s="29"/>
      <c r="G13" s="29"/>
      <c r="H13" s="29"/>
      <c r="I13" s="3"/>
    </row>
    <row r="14" spans="1:9" ht="45" x14ac:dyDescent="0.25">
      <c r="A14" s="44" t="s">
        <v>71</v>
      </c>
      <c r="B14" s="4" t="s">
        <v>105</v>
      </c>
      <c r="C14" s="1">
        <v>26400</v>
      </c>
      <c r="D14" s="1" t="s">
        <v>4</v>
      </c>
      <c r="E14" s="3"/>
      <c r="F14" s="35">
        <f>F5</f>
        <v>1816452.6099999999</v>
      </c>
      <c r="G14" s="72">
        <f t="shared" ref="G14:H14" si="0">G5</f>
        <v>1935025.4</v>
      </c>
      <c r="H14" s="72">
        <f t="shared" si="0"/>
        <v>1696000</v>
      </c>
      <c r="I14" s="1"/>
    </row>
    <row r="15" spans="1:9" x14ac:dyDescent="0.25">
      <c r="A15" s="99" t="s">
        <v>96</v>
      </c>
      <c r="B15" s="6" t="s">
        <v>6</v>
      </c>
      <c r="C15" s="80">
        <v>26410</v>
      </c>
      <c r="D15" s="80" t="s">
        <v>4</v>
      </c>
      <c r="E15" s="81"/>
      <c r="F15" s="90">
        <f>Лист1!E225</f>
        <v>1337300</v>
      </c>
      <c r="G15" s="90">
        <f>Лист1!F225</f>
        <v>1357800</v>
      </c>
      <c r="H15" s="90">
        <f>Лист1!G225</f>
        <v>1357800</v>
      </c>
      <c r="I15" s="80"/>
    </row>
    <row r="16" spans="1:9" ht="30" x14ac:dyDescent="0.25">
      <c r="A16" s="100"/>
      <c r="B16" s="6" t="s">
        <v>72</v>
      </c>
      <c r="C16" s="80"/>
      <c r="D16" s="80"/>
      <c r="E16" s="81"/>
      <c r="F16" s="89"/>
      <c r="G16" s="89"/>
      <c r="H16" s="89"/>
      <c r="I16" s="80"/>
    </row>
    <row r="17" spans="1:9" x14ac:dyDescent="0.25">
      <c r="A17" s="80" t="s">
        <v>73</v>
      </c>
      <c r="B17" s="8" t="s">
        <v>6</v>
      </c>
      <c r="C17" s="80">
        <v>26411</v>
      </c>
      <c r="D17" s="80" t="s">
        <v>4</v>
      </c>
      <c r="E17" s="81"/>
      <c r="F17" s="90">
        <f>F15</f>
        <v>1337300</v>
      </c>
      <c r="G17" s="90">
        <f>G15</f>
        <v>1357800</v>
      </c>
      <c r="H17" s="90">
        <f>H15</f>
        <v>1357800</v>
      </c>
      <c r="I17" s="81"/>
    </row>
    <row r="18" spans="1:9" x14ac:dyDescent="0.25">
      <c r="A18" s="80"/>
      <c r="B18" s="11" t="s">
        <v>68</v>
      </c>
      <c r="C18" s="80"/>
      <c r="D18" s="80"/>
      <c r="E18" s="81"/>
      <c r="F18" s="89"/>
      <c r="G18" s="89"/>
      <c r="H18" s="89"/>
      <c r="I18" s="81"/>
    </row>
    <row r="19" spans="1:9" x14ac:dyDescent="0.25">
      <c r="A19" s="1" t="s">
        <v>74</v>
      </c>
      <c r="B19" s="8" t="s">
        <v>106</v>
      </c>
      <c r="C19" s="1">
        <v>26412</v>
      </c>
      <c r="D19" s="1" t="s">
        <v>4</v>
      </c>
      <c r="E19" s="3"/>
      <c r="F19" s="29"/>
      <c r="G19" s="29"/>
      <c r="H19" s="29"/>
      <c r="I19" s="3"/>
    </row>
    <row r="20" spans="1:9" ht="30" x14ac:dyDescent="0.25">
      <c r="A20" s="1" t="s">
        <v>75</v>
      </c>
      <c r="B20" s="9" t="s">
        <v>76</v>
      </c>
      <c r="C20" s="1">
        <v>26420</v>
      </c>
      <c r="D20" s="1" t="s">
        <v>4</v>
      </c>
      <c r="E20" s="3"/>
      <c r="F20" s="35">
        <f>Лист1!E299</f>
        <v>222200</v>
      </c>
      <c r="G20" s="35">
        <f>Лист1!F299</f>
        <v>342200</v>
      </c>
      <c r="H20" s="35">
        <f>Лист1!G299</f>
        <v>338200</v>
      </c>
      <c r="I20" s="3"/>
    </row>
    <row r="21" spans="1:9" x14ac:dyDescent="0.25">
      <c r="A21" s="80" t="s">
        <v>77</v>
      </c>
      <c r="B21" s="8" t="s">
        <v>6</v>
      </c>
      <c r="C21" s="80">
        <v>26421</v>
      </c>
      <c r="D21" s="80" t="s">
        <v>4</v>
      </c>
      <c r="E21" s="81"/>
      <c r="F21" s="90">
        <f>F20</f>
        <v>222200</v>
      </c>
      <c r="G21" s="90">
        <f>G20</f>
        <v>342200</v>
      </c>
      <c r="H21" s="90">
        <f>H20</f>
        <v>338200</v>
      </c>
      <c r="I21" s="81"/>
    </row>
    <row r="22" spans="1:9" x14ac:dyDescent="0.25">
      <c r="A22" s="80"/>
      <c r="B22" s="11" t="s">
        <v>68</v>
      </c>
      <c r="C22" s="80"/>
      <c r="D22" s="80"/>
      <c r="E22" s="81"/>
      <c r="F22" s="89"/>
      <c r="G22" s="89"/>
      <c r="H22" s="89"/>
      <c r="I22" s="81"/>
    </row>
    <row r="23" spans="1:9" x14ac:dyDescent="0.25">
      <c r="A23" s="1"/>
      <c r="B23" s="8" t="s">
        <v>17</v>
      </c>
      <c r="C23" s="1" t="s">
        <v>78</v>
      </c>
      <c r="D23" s="1" t="s">
        <v>4</v>
      </c>
      <c r="E23" s="3"/>
      <c r="F23" s="29"/>
      <c r="G23" s="29"/>
      <c r="H23" s="29"/>
      <c r="I23" s="3"/>
    </row>
    <row r="24" spans="1:9" x14ac:dyDescent="0.25">
      <c r="A24" s="1" t="s">
        <v>79</v>
      </c>
      <c r="B24" s="12" t="s">
        <v>107</v>
      </c>
      <c r="C24" s="1">
        <v>26422</v>
      </c>
      <c r="D24" s="1" t="s">
        <v>4</v>
      </c>
      <c r="E24" s="3"/>
      <c r="F24" s="29"/>
      <c r="G24" s="29"/>
      <c r="H24" s="29"/>
      <c r="I24" s="3"/>
    </row>
    <row r="25" spans="1:9" x14ac:dyDescent="0.25">
      <c r="A25" s="1" t="s">
        <v>80</v>
      </c>
      <c r="B25" s="13" t="s">
        <v>108</v>
      </c>
      <c r="C25" s="1">
        <v>26430</v>
      </c>
      <c r="D25" s="1" t="s">
        <v>4</v>
      </c>
      <c r="E25" s="3"/>
      <c r="F25" s="29"/>
      <c r="G25" s="29"/>
      <c r="H25" s="29"/>
      <c r="I25" s="3"/>
    </row>
    <row r="26" spans="1:9" x14ac:dyDescent="0.25">
      <c r="A26" s="1"/>
      <c r="B26" s="8" t="s">
        <v>109</v>
      </c>
      <c r="C26" s="1" t="s">
        <v>81</v>
      </c>
      <c r="D26" s="1" t="s">
        <v>4</v>
      </c>
      <c r="E26" s="3"/>
      <c r="F26" s="29"/>
      <c r="G26" s="29"/>
      <c r="H26" s="29"/>
      <c r="I26" s="3"/>
    </row>
    <row r="27" spans="1:9" x14ac:dyDescent="0.25">
      <c r="A27" s="1" t="s">
        <v>82</v>
      </c>
      <c r="B27" s="12" t="s">
        <v>83</v>
      </c>
      <c r="C27" s="1">
        <v>26440</v>
      </c>
      <c r="D27" s="1" t="s">
        <v>4</v>
      </c>
      <c r="E27" s="3"/>
      <c r="F27" s="29"/>
      <c r="G27" s="29"/>
      <c r="H27" s="29"/>
      <c r="I27" s="3"/>
    </row>
    <row r="28" spans="1:9" x14ac:dyDescent="0.25">
      <c r="A28" s="80" t="s">
        <v>84</v>
      </c>
      <c r="B28" s="12" t="s">
        <v>6</v>
      </c>
      <c r="C28" s="80">
        <v>26441</v>
      </c>
      <c r="D28" s="80" t="s">
        <v>4</v>
      </c>
      <c r="E28" s="81"/>
      <c r="F28" s="89"/>
      <c r="G28" s="89"/>
      <c r="H28" s="89"/>
      <c r="I28" s="81"/>
    </row>
    <row r="29" spans="1:9" x14ac:dyDescent="0.25">
      <c r="A29" s="80"/>
      <c r="B29" s="13" t="s">
        <v>68</v>
      </c>
      <c r="C29" s="80"/>
      <c r="D29" s="80"/>
      <c r="E29" s="81"/>
      <c r="F29" s="89"/>
      <c r="G29" s="89"/>
      <c r="H29" s="89"/>
      <c r="I29" s="81"/>
    </row>
    <row r="30" spans="1:9" x14ac:dyDescent="0.25">
      <c r="A30" s="1" t="s">
        <v>85</v>
      </c>
      <c r="B30" s="12" t="s">
        <v>106</v>
      </c>
      <c r="C30" s="1">
        <v>26442</v>
      </c>
      <c r="D30" s="1" t="s">
        <v>4</v>
      </c>
      <c r="E30" s="3"/>
      <c r="F30" s="29"/>
      <c r="G30" s="29"/>
      <c r="H30" s="29"/>
      <c r="I30" s="3"/>
    </row>
    <row r="31" spans="1:9" x14ac:dyDescent="0.25">
      <c r="A31" s="1" t="s">
        <v>86</v>
      </c>
      <c r="B31" s="12" t="s">
        <v>87</v>
      </c>
      <c r="C31" s="1">
        <v>26450</v>
      </c>
      <c r="D31" s="1" t="s">
        <v>4</v>
      </c>
      <c r="E31" s="3"/>
      <c r="F31" s="35">
        <f>Лист1!E149</f>
        <v>256952.61</v>
      </c>
      <c r="G31" s="71">
        <f>Лист1!F149</f>
        <v>235025.4</v>
      </c>
      <c r="H31" s="71">
        <f>Лист1!G149</f>
        <v>0</v>
      </c>
      <c r="I31" s="3"/>
    </row>
    <row r="32" spans="1:9" x14ac:dyDescent="0.25">
      <c r="A32" s="80" t="s">
        <v>88</v>
      </c>
      <c r="B32" s="12" t="s">
        <v>6</v>
      </c>
      <c r="C32" s="80">
        <v>26451</v>
      </c>
      <c r="D32" s="80" t="s">
        <v>4</v>
      </c>
      <c r="E32" s="81"/>
      <c r="F32" s="90">
        <f>F31</f>
        <v>256952.61</v>
      </c>
      <c r="G32" s="90">
        <f>G31</f>
        <v>235025.4</v>
      </c>
      <c r="H32" s="90">
        <f>H31</f>
        <v>0</v>
      </c>
      <c r="I32" s="81"/>
    </row>
    <row r="33" spans="1:9" x14ac:dyDescent="0.25">
      <c r="A33" s="80"/>
      <c r="B33" s="13" t="s">
        <v>68</v>
      </c>
      <c r="C33" s="80"/>
      <c r="D33" s="80"/>
      <c r="E33" s="81"/>
      <c r="F33" s="89"/>
      <c r="G33" s="89"/>
      <c r="H33" s="89"/>
      <c r="I33" s="81"/>
    </row>
    <row r="34" spans="1:9" x14ac:dyDescent="0.25">
      <c r="A34" s="1"/>
      <c r="B34" s="8" t="s">
        <v>17</v>
      </c>
      <c r="C34" s="1" t="s">
        <v>89</v>
      </c>
      <c r="D34" s="1" t="s">
        <v>4</v>
      </c>
      <c r="E34" s="3"/>
      <c r="F34" s="29"/>
      <c r="G34" s="29"/>
      <c r="H34" s="29"/>
      <c r="I34" s="3"/>
    </row>
    <row r="35" spans="1:9" x14ac:dyDescent="0.25">
      <c r="A35" s="1" t="s">
        <v>90</v>
      </c>
      <c r="B35" s="13" t="s">
        <v>70</v>
      </c>
      <c r="C35" s="1">
        <v>26452</v>
      </c>
      <c r="D35" s="1" t="s">
        <v>4</v>
      </c>
      <c r="E35" s="3"/>
      <c r="F35" s="29"/>
      <c r="G35" s="29"/>
      <c r="H35" s="29"/>
      <c r="I35" s="3"/>
    </row>
    <row r="36" spans="1:9" ht="30" x14ac:dyDescent="0.25">
      <c r="A36" s="1" t="s">
        <v>91</v>
      </c>
      <c r="B36" s="3" t="s">
        <v>110</v>
      </c>
      <c r="C36" s="1">
        <v>26500</v>
      </c>
      <c r="D36" s="1" t="s">
        <v>4</v>
      </c>
      <c r="E36" s="3"/>
      <c r="F36" s="35">
        <f>F31+F20+F15</f>
        <v>1816452.6099999999</v>
      </c>
      <c r="G36" s="72">
        <f t="shared" ref="G36:H36" si="1">G31+G20+G15</f>
        <v>1935025.4</v>
      </c>
      <c r="H36" s="72">
        <f t="shared" si="1"/>
        <v>1696000</v>
      </c>
      <c r="I36" s="3"/>
    </row>
    <row r="37" spans="1:9" x14ac:dyDescent="0.25">
      <c r="A37" s="81"/>
      <c r="B37" s="1" t="s">
        <v>92</v>
      </c>
      <c r="C37" s="3"/>
      <c r="D37" s="3"/>
      <c r="E37" s="43"/>
      <c r="F37" s="3"/>
      <c r="G37" s="3"/>
      <c r="H37" s="3"/>
      <c r="I37" s="5"/>
    </row>
    <row r="38" spans="1:9" x14ac:dyDescent="0.25">
      <c r="A38" s="81"/>
      <c r="B38" s="1"/>
      <c r="C38" s="1">
        <v>26510</v>
      </c>
      <c r="D38" s="1">
        <v>2023</v>
      </c>
      <c r="E38" s="43"/>
      <c r="F38" s="33">
        <f>F36</f>
        <v>1816452.6099999999</v>
      </c>
      <c r="G38" s="3"/>
      <c r="H38" s="3"/>
      <c r="I38" s="5"/>
    </row>
    <row r="39" spans="1:9" x14ac:dyDescent="0.25">
      <c r="A39" s="81"/>
      <c r="B39" s="1"/>
      <c r="C39" s="1">
        <v>26520</v>
      </c>
      <c r="D39" s="1">
        <v>2024</v>
      </c>
      <c r="E39" s="43"/>
      <c r="F39" s="3"/>
      <c r="G39" s="33">
        <f>G36</f>
        <v>1935025.4</v>
      </c>
      <c r="H39" s="3"/>
      <c r="I39" s="5"/>
    </row>
    <row r="40" spans="1:9" x14ac:dyDescent="0.25">
      <c r="A40" s="81"/>
      <c r="B40" s="3"/>
      <c r="C40" s="1">
        <v>26530</v>
      </c>
      <c r="D40" s="1">
        <v>2025</v>
      </c>
      <c r="E40" s="43"/>
      <c r="F40" s="3"/>
      <c r="G40" s="3"/>
      <c r="H40" s="33">
        <f>H36</f>
        <v>1696000</v>
      </c>
      <c r="I40" s="5"/>
    </row>
    <row r="41" spans="1:9" ht="30" x14ac:dyDescent="0.25">
      <c r="A41" s="1" t="s">
        <v>93</v>
      </c>
      <c r="B41" s="2" t="s">
        <v>94</v>
      </c>
      <c r="C41" s="1">
        <v>26600</v>
      </c>
      <c r="D41" s="1" t="s">
        <v>4</v>
      </c>
      <c r="E41" s="3"/>
      <c r="F41" s="3"/>
      <c r="G41" s="3"/>
      <c r="H41" s="3"/>
      <c r="I41" s="5"/>
    </row>
    <row r="42" spans="1:9" x14ac:dyDescent="0.25">
      <c r="A42" s="81"/>
      <c r="B42" s="1" t="s">
        <v>92</v>
      </c>
      <c r="C42" s="5"/>
      <c r="D42" s="5"/>
      <c r="E42" s="43"/>
      <c r="F42" s="5"/>
      <c r="G42" s="5"/>
      <c r="H42" s="5"/>
      <c r="I42" s="5"/>
    </row>
    <row r="43" spans="1:9" x14ac:dyDescent="0.25">
      <c r="A43" s="81"/>
      <c r="B43" s="1"/>
      <c r="C43" s="5">
        <v>26610</v>
      </c>
      <c r="D43" s="5">
        <v>2023</v>
      </c>
      <c r="E43" s="43"/>
      <c r="F43" s="5"/>
      <c r="G43" s="5"/>
      <c r="H43" s="5"/>
      <c r="I43" s="5"/>
    </row>
    <row r="44" spans="1:9" x14ac:dyDescent="0.25">
      <c r="A44" s="81"/>
      <c r="B44" s="1"/>
      <c r="C44" s="5">
        <v>26620</v>
      </c>
      <c r="D44" s="5">
        <v>2024</v>
      </c>
      <c r="E44" s="43"/>
      <c r="F44" s="5"/>
      <c r="G44" s="5"/>
      <c r="H44" s="5"/>
      <c r="I44" s="5"/>
    </row>
    <row r="45" spans="1:9" x14ac:dyDescent="0.25">
      <c r="A45" s="81"/>
      <c r="B45" s="1"/>
      <c r="C45" s="5">
        <v>26630</v>
      </c>
      <c r="D45" s="5">
        <v>2025</v>
      </c>
      <c r="E45" s="43"/>
      <c r="F45" s="5"/>
      <c r="G45" s="5"/>
      <c r="H45" s="5"/>
      <c r="I45" s="5"/>
    </row>
    <row r="47" spans="1:9" x14ac:dyDescent="0.25">
      <c r="B47" s="51" t="s">
        <v>127</v>
      </c>
      <c r="C47" s="96"/>
      <c r="D47" s="96"/>
      <c r="E47" s="96"/>
      <c r="F47" s="49"/>
      <c r="G47" s="49"/>
      <c r="H47" s="49"/>
      <c r="I47" s="49"/>
    </row>
    <row r="48" spans="1:9" ht="15.75" x14ac:dyDescent="0.25">
      <c r="A48" s="50"/>
      <c r="B48" s="48" t="s">
        <v>131</v>
      </c>
      <c r="C48" s="95" t="s">
        <v>128</v>
      </c>
      <c r="D48" s="95"/>
      <c r="E48" s="95"/>
      <c r="F48" s="50" t="s">
        <v>129</v>
      </c>
      <c r="G48" s="95" t="s">
        <v>130</v>
      </c>
      <c r="H48" s="95"/>
      <c r="I48" s="95"/>
    </row>
    <row r="49" spans="1:9" ht="15.75" x14ac:dyDescent="0.25">
      <c r="A49" s="50"/>
      <c r="B49" s="48"/>
      <c r="C49" s="55"/>
      <c r="D49" s="55"/>
      <c r="E49" s="55"/>
      <c r="F49" s="50"/>
      <c r="G49" s="55"/>
      <c r="H49" s="55"/>
      <c r="I49" s="55"/>
    </row>
    <row r="50" spans="1:9" ht="15.75" x14ac:dyDescent="0.25">
      <c r="A50" s="50"/>
      <c r="B50" s="47" t="s">
        <v>132</v>
      </c>
      <c r="C50" s="93" t="s">
        <v>133</v>
      </c>
      <c r="D50" s="93"/>
      <c r="E50" s="93"/>
      <c r="F50" s="50"/>
      <c r="G50" s="55"/>
      <c r="H50" s="55"/>
      <c r="I50" s="55"/>
    </row>
    <row r="51" spans="1:9" ht="15.75" x14ac:dyDescent="0.25">
      <c r="A51" s="50"/>
      <c r="B51" s="47" t="s">
        <v>134</v>
      </c>
      <c r="C51" s="93" t="s">
        <v>135</v>
      </c>
      <c r="D51" s="93"/>
      <c r="E51" s="93"/>
      <c r="F51" s="50"/>
      <c r="G51" s="55"/>
      <c r="H51" s="55"/>
      <c r="I51" s="55"/>
    </row>
    <row r="52" spans="1:9" ht="15.75" x14ac:dyDescent="0.25">
      <c r="A52" s="47"/>
    </row>
    <row r="53" spans="1:9" ht="15.75" x14ac:dyDescent="0.25">
      <c r="A53" s="94" t="s">
        <v>137</v>
      </c>
      <c r="B53" s="94"/>
      <c r="C53" s="94"/>
      <c r="D53" s="94"/>
      <c r="E53" s="94"/>
      <c r="F53" s="94"/>
      <c r="G53" s="94"/>
      <c r="H53" s="94"/>
      <c r="I53" s="94"/>
    </row>
  </sheetData>
  <mergeCells count="71">
    <mergeCell ref="A1:I1"/>
    <mergeCell ref="I6:I7"/>
    <mergeCell ref="A2:A3"/>
    <mergeCell ref="B2:B3"/>
    <mergeCell ref="C2:C3"/>
    <mergeCell ref="D2:D3"/>
    <mergeCell ref="F2:I2"/>
    <mergeCell ref="A6:A7"/>
    <mergeCell ref="C6:C7"/>
    <mergeCell ref="D6:D7"/>
    <mergeCell ref="E6:E7"/>
    <mergeCell ref="F6:F7"/>
    <mergeCell ref="G6:G7"/>
    <mergeCell ref="H6:H7"/>
    <mergeCell ref="I15:I16"/>
    <mergeCell ref="I10:I11"/>
    <mergeCell ref="A15:A16"/>
    <mergeCell ref="C15:C16"/>
    <mergeCell ref="D15:D16"/>
    <mergeCell ref="E15:E16"/>
    <mergeCell ref="F15:F16"/>
    <mergeCell ref="G15:G16"/>
    <mergeCell ref="H15:H16"/>
    <mergeCell ref="A10:A11"/>
    <mergeCell ref="C10:C11"/>
    <mergeCell ref="D10:D11"/>
    <mergeCell ref="E10:E11"/>
    <mergeCell ref="F10:F11"/>
    <mergeCell ref="G10:G11"/>
    <mergeCell ref="H10:H11"/>
    <mergeCell ref="A21:A22"/>
    <mergeCell ref="C21:C22"/>
    <mergeCell ref="D21:D22"/>
    <mergeCell ref="E21:E22"/>
    <mergeCell ref="F21:F22"/>
    <mergeCell ref="A17:A18"/>
    <mergeCell ref="A42:A45"/>
    <mergeCell ref="E2:E3"/>
    <mergeCell ref="F32:F33"/>
    <mergeCell ref="G32:G33"/>
    <mergeCell ref="A37:A40"/>
    <mergeCell ref="A32:A33"/>
    <mergeCell ref="C32:C33"/>
    <mergeCell ref="D32:D33"/>
    <mergeCell ref="E32:E33"/>
    <mergeCell ref="A28:A29"/>
    <mergeCell ref="C28:C29"/>
    <mergeCell ref="D28:D29"/>
    <mergeCell ref="E28:E29"/>
    <mergeCell ref="F28:F29"/>
    <mergeCell ref="C17:C18"/>
    <mergeCell ref="G28:G29"/>
    <mergeCell ref="H28:H29"/>
    <mergeCell ref="I28:I29"/>
    <mergeCell ref="D17:D18"/>
    <mergeCell ref="I21:I22"/>
    <mergeCell ref="G21:G22"/>
    <mergeCell ref="H21:H22"/>
    <mergeCell ref="G17:G18"/>
    <mergeCell ref="I17:I18"/>
    <mergeCell ref="H17:H18"/>
    <mergeCell ref="E17:E18"/>
    <mergeCell ref="F17:F18"/>
    <mergeCell ref="C50:E50"/>
    <mergeCell ref="C51:E51"/>
    <mergeCell ref="A53:I53"/>
    <mergeCell ref="H32:H33"/>
    <mergeCell ref="I32:I33"/>
    <mergeCell ref="C48:E48"/>
    <mergeCell ref="C47:E47"/>
    <mergeCell ref="G48:I48"/>
  </mergeCells>
  <hyperlinks>
    <hyperlink ref="B5" location="P1117" display="P1117"/>
    <hyperlink ref="B11" r:id="rId1" display="consultantplus://offline/ref=E26027C2B1C08B685E95AEB9E20975D87DCA58670F0F3752657F6F36B79E1232593971BCB51BE7DA21845D075DJ3tED"/>
    <hyperlink ref="B13" r:id="rId2" display="consultantplus://offline/ref=E26027C2B1C08B685E95AEB9E20975D87DCA58670D063752657F6F36B79E1232593971BCB51BE7DA21845D075DJ3tED"/>
    <hyperlink ref="B18" r:id="rId3" display="consultantplus://offline/ref=6248D6842E7230B2946C50C40810EA338DB6C90A46A2D860E6C1CBACEF02116C89239D3F79A862E1DF0DFE64363Du7J"/>
    <hyperlink ref="B20" r:id="rId4" display="consultantplus://offline/ref=6248D6842E7230B2946C50C40810EA338DB6CF0F4AA5D860E6C1CBACEF02116C9B23C53179AD7AEA8D42B8313ADF12FBF2DD090F3EFA32uFJ"/>
    <hyperlink ref="B22" r:id="rId5" display="consultantplus://offline/ref=6248D6842E7230B2946C50C40810EA338DB6C90A46A2D860E6C1CBACEF02116C89239D3F79A862E1DF0DFE64363Du7J"/>
    <hyperlink ref="B25" location="P1121" display="P1121"/>
    <hyperlink ref="B29" r:id="rId6" display="consultantplus://offline/ref=6248D6842E7230B2946C50C40810EA338DB6C90A46A2D860E6C1CBACEF02116C89239D3F79A862E1DF0DFE64363Du7J"/>
    <hyperlink ref="B33" r:id="rId7" display="consultantplus://offline/ref=6248D6842E7230B2946C50C40810EA338DB6C90A46A2D860E6C1CBACEF02116C89239D3F79A862E1DF0DFE64363Du7J"/>
    <hyperlink ref="B35" r:id="rId8" display="consultantplus://offline/ref=6248D6842E7230B2946C50C40810EA338DB5CF0843A7D860E6C1CBACEF02116C89239D3F79A862E1DF0DFE64363Du7J"/>
    <hyperlink ref="B41" r:id="rId9" display="consultantplus://offline/ref=6248D6842E7230B2946C50C40810EA338DB5CF0843A7D860E6C1CBACEF02116C89239D3F79A862E1DF0DFE64363Du7J"/>
  </hyperlinks>
  <pageMargins left="0.70866141732283472" right="0.70866141732283472" top="0.74803149606299213" bottom="0.74803149606299213" header="0.31496062992125984" footer="0.31496062992125984"/>
  <pageSetup paperSize="9" scale="71" fitToHeight="2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6-bux</cp:lastModifiedBy>
  <cp:lastPrinted>2022-12-23T10:54:35Z</cp:lastPrinted>
  <dcterms:created xsi:type="dcterms:W3CDTF">2021-01-08T13:51:14Z</dcterms:created>
  <dcterms:modified xsi:type="dcterms:W3CDTF">2023-01-06T06:41:40Z</dcterms:modified>
</cp:coreProperties>
</file>